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060" yWindow="800" windowWidth="11160" windowHeight="6080" tabRatio="769" activeTab="11"/>
  </bookViews>
  <sheets>
    <sheet name="JANUARY" sheetId="1" r:id="rId1"/>
    <sheet name="FEBRUARY" sheetId="22" r:id="rId2"/>
    <sheet name="MARCH" sheetId="5" r:id="rId3"/>
    <sheet name="APRIL" sheetId="17" r:id="rId4"/>
    <sheet name="MAY" sheetId="8" r:id="rId5"/>
    <sheet name="JUNE" sheetId="16" r:id="rId6"/>
    <sheet name="JULY" sheetId="18" r:id="rId7"/>
    <sheet name="AUGUST" sheetId="9" r:id="rId8"/>
    <sheet name="SEPTEMBER" sheetId="14" r:id="rId9"/>
    <sheet name="OCTOBER" sheetId="13" r:id="rId10"/>
    <sheet name="NOVEMBER" sheetId="20" r:id="rId11"/>
    <sheet name="DECEMBER" sheetId="11" r:id="rId12"/>
    <sheet name="2021" sheetId="21" r:id="rId13"/>
    <sheet name="Φύλλο1" sheetId="24" state="hidden" r:id="rId14"/>
  </sheets>
  <definedNames>
    <definedName name="_xlnm.Print_Area" localSheetId="0">JANUARY!$A$1:$K$51</definedName>
  </definedNames>
  <calcPr calcId="125725"/>
</workbook>
</file>

<file path=xl/calcChain.xml><?xml version="1.0" encoding="utf-8"?>
<calcChain xmlns="http://schemas.openxmlformats.org/spreadsheetml/2006/main">
  <c r="I49" i="9"/>
  <c r="H49"/>
  <c r="E49" i="21"/>
  <c r="D49"/>
  <c r="B49"/>
  <c r="C49"/>
  <c r="F49"/>
  <c r="G49"/>
  <c r="I49" i="8"/>
  <c r="H49"/>
  <c r="I31" i="5"/>
  <c r="H31"/>
  <c r="H45"/>
  <c r="H44"/>
  <c r="H43"/>
  <c r="H42"/>
  <c r="H41"/>
  <c r="H40"/>
  <c r="H39"/>
  <c r="H38"/>
  <c r="H37"/>
  <c r="H36"/>
  <c r="H35"/>
  <c r="H34"/>
  <c r="H33"/>
  <c r="H32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I49" i="11"/>
  <c r="H49"/>
  <c r="I8" l="1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I7"/>
  <c r="H7"/>
  <c r="I49" i="20"/>
  <c r="H49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7"/>
  <c r="I49" i="13"/>
  <c r="H49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7"/>
  <c r="G47"/>
  <c r="F47"/>
  <c r="E47"/>
  <c r="D47"/>
  <c r="C47"/>
  <c r="B47"/>
  <c r="H13" i="8"/>
  <c r="I13"/>
  <c r="I49" i="14"/>
  <c r="H49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7"/>
  <c r="H47" i="13" l="1"/>
  <c r="J8" s="1"/>
  <c r="I47"/>
  <c r="K8" s="1"/>
  <c r="I8" i="9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7"/>
  <c r="B17" i="21"/>
  <c r="C17"/>
  <c r="D17"/>
  <c r="E17"/>
  <c r="F17"/>
  <c r="G17"/>
  <c r="B18"/>
  <c r="C18"/>
  <c r="D18"/>
  <c r="E18"/>
  <c r="F18"/>
  <c r="G18"/>
  <c r="B19"/>
  <c r="C19"/>
  <c r="D19"/>
  <c r="E19"/>
  <c r="F19"/>
  <c r="G19"/>
  <c r="B20"/>
  <c r="C20"/>
  <c r="D20"/>
  <c r="E20"/>
  <c r="F20"/>
  <c r="G20"/>
  <c r="B21"/>
  <c r="C21"/>
  <c r="D21"/>
  <c r="E21"/>
  <c r="F21"/>
  <c r="G21"/>
  <c r="B22"/>
  <c r="C22"/>
  <c r="D22"/>
  <c r="E22"/>
  <c r="F22"/>
  <c r="G22"/>
  <c r="B23"/>
  <c r="C23"/>
  <c r="D23"/>
  <c r="E23"/>
  <c r="F23"/>
  <c r="G23"/>
  <c r="B24"/>
  <c r="C24"/>
  <c r="D24"/>
  <c r="E24"/>
  <c r="F24"/>
  <c r="G24"/>
  <c r="B25"/>
  <c r="C25"/>
  <c r="D25"/>
  <c r="E25"/>
  <c r="F25"/>
  <c r="G25"/>
  <c r="B26"/>
  <c r="C26"/>
  <c r="D26"/>
  <c r="E26"/>
  <c r="F26"/>
  <c r="G26"/>
  <c r="B27"/>
  <c r="C27"/>
  <c r="D27"/>
  <c r="E27"/>
  <c r="F27"/>
  <c r="G27"/>
  <c r="B28"/>
  <c r="C28"/>
  <c r="D28"/>
  <c r="E28"/>
  <c r="F28"/>
  <c r="G28"/>
  <c r="B29"/>
  <c r="C29"/>
  <c r="D29"/>
  <c r="E29"/>
  <c r="F29"/>
  <c r="G29"/>
  <c r="B30"/>
  <c r="C30"/>
  <c r="D30"/>
  <c r="E30"/>
  <c r="F30"/>
  <c r="G30"/>
  <c r="B31"/>
  <c r="C31"/>
  <c r="D31"/>
  <c r="E31"/>
  <c r="F31"/>
  <c r="G31"/>
  <c r="B32"/>
  <c r="C32"/>
  <c r="D32"/>
  <c r="E32"/>
  <c r="F32"/>
  <c r="G32"/>
  <c r="B33"/>
  <c r="C33"/>
  <c r="D33"/>
  <c r="E33"/>
  <c r="F33"/>
  <c r="G33"/>
  <c r="B34"/>
  <c r="C34"/>
  <c r="D34"/>
  <c r="E34"/>
  <c r="F34"/>
  <c r="G34"/>
  <c r="B35"/>
  <c r="C35"/>
  <c r="D35"/>
  <c r="E35"/>
  <c r="F35"/>
  <c r="G35"/>
  <c r="B36"/>
  <c r="C36"/>
  <c r="D36"/>
  <c r="E36"/>
  <c r="F36"/>
  <c r="G36"/>
  <c r="B37"/>
  <c r="C37"/>
  <c r="D37"/>
  <c r="E37"/>
  <c r="F37"/>
  <c r="G37"/>
  <c r="B38"/>
  <c r="C38"/>
  <c r="D38"/>
  <c r="E38"/>
  <c r="F38"/>
  <c r="G38"/>
  <c r="B39"/>
  <c r="C39"/>
  <c r="D39"/>
  <c r="E39"/>
  <c r="F39"/>
  <c r="G39"/>
  <c r="B40"/>
  <c r="C40"/>
  <c r="D40"/>
  <c r="E40"/>
  <c r="F40"/>
  <c r="G40"/>
  <c r="B41"/>
  <c r="C41"/>
  <c r="D41"/>
  <c r="E41"/>
  <c r="F41"/>
  <c r="G41"/>
  <c r="B42"/>
  <c r="C42"/>
  <c r="D42"/>
  <c r="E42"/>
  <c r="F42"/>
  <c r="G42"/>
  <c r="B43"/>
  <c r="C43"/>
  <c r="D43"/>
  <c r="E43"/>
  <c r="F43"/>
  <c r="G43"/>
  <c r="B44"/>
  <c r="C44"/>
  <c r="D44"/>
  <c r="E44"/>
  <c r="F44"/>
  <c r="G44"/>
  <c r="B45"/>
  <c r="C45"/>
  <c r="D45"/>
  <c r="E45"/>
  <c r="F45"/>
  <c r="G45"/>
  <c r="B8"/>
  <c r="C8"/>
  <c r="D8"/>
  <c r="E8"/>
  <c r="F8"/>
  <c r="G8"/>
  <c r="B9"/>
  <c r="C9"/>
  <c r="D9"/>
  <c r="E9"/>
  <c r="F9"/>
  <c r="G9"/>
  <c r="B10"/>
  <c r="C10"/>
  <c r="D10"/>
  <c r="E10"/>
  <c r="F10"/>
  <c r="G10"/>
  <c r="B11"/>
  <c r="C11"/>
  <c r="D11"/>
  <c r="E11"/>
  <c r="F11"/>
  <c r="G11"/>
  <c r="B12"/>
  <c r="C12"/>
  <c r="D12"/>
  <c r="E12"/>
  <c r="F12"/>
  <c r="G12"/>
  <c r="B13"/>
  <c r="C13"/>
  <c r="D13"/>
  <c r="E13"/>
  <c r="F13"/>
  <c r="G13"/>
  <c r="B14"/>
  <c r="C14"/>
  <c r="D14"/>
  <c r="E14"/>
  <c r="F14"/>
  <c r="G14"/>
  <c r="B15"/>
  <c r="C15"/>
  <c r="D15"/>
  <c r="E15"/>
  <c r="F15"/>
  <c r="G15"/>
  <c r="B16"/>
  <c r="C16"/>
  <c r="D16"/>
  <c r="E16"/>
  <c r="F16"/>
  <c r="G16"/>
  <c r="C7"/>
  <c r="D7"/>
  <c r="E7"/>
  <c r="F7"/>
  <c r="G7"/>
  <c r="K11" i="13" l="1"/>
  <c r="K15"/>
  <c r="K19"/>
  <c r="K23"/>
  <c r="K27"/>
  <c r="K31"/>
  <c r="K35"/>
  <c r="K39"/>
  <c r="K43"/>
  <c r="K14"/>
  <c r="K18"/>
  <c r="K26"/>
  <c r="K38"/>
  <c r="K9"/>
  <c r="K13"/>
  <c r="K17"/>
  <c r="K21"/>
  <c r="K25"/>
  <c r="K29"/>
  <c r="K33"/>
  <c r="K37"/>
  <c r="K41"/>
  <c r="K45"/>
  <c r="K30"/>
  <c r="K42"/>
  <c r="K12"/>
  <c r="K16"/>
  <c r="K20"/>
  <c r="K24"/>
  <c r="K28"/>
  <c r="K32"/>
  <c r="K36"/>
  <c r="K40"/>
  <c r="K44"/>
  <c r="K10"/>
  <c r="K22"/>
  <c r="K34"/>
  <c r="K7"/>
  <c r="J10"/>
  <c r="J14"/>
  <c r="J18"/>
  <c r="J22"/>
  <c r="J26"/>
  <c r="J30"/>
  <c r="J34"/>
  <c r="J38"/>
  <c r="J42"/>
  <c r="J7"/>
  <c r="J13"/>
  <c r="J29"/>
  <c r="J41"/>
  <c r="J45"/>
  <c r="J12"/>
  <c r="J16"/>
  <c r="J20"/>
  <c r="J24"/>
  <c r="J28"/>
  <c r="J32"/>
  <c r="J36"/>
  <c r="J40"/>
  <c r="J44"/>
  <c r="J11"/>
  <c r="J15"/>
  <c r="J19"/>
  <c r="J23"/>
  <c r="J27"/>
  <c r="J31"/>
  <c r="J39"/>
  <c r="J43"/>
  <c r="J17"/>
  <c r="J25"/>
  <c r="J33"/>
  <c r="J35"/>
  <c r="J9"/>
  <c r="J21"/>
  <c r="J37"/>
  <c r="B7" i="21"/>
  <c r="I49" i="18"/>
  <c r="H49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7"/>
  <c r="I49" i="16"/>
  <c r="H49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7"/>
  <c r="C47"/>
  <c r="D47"/>
  <c r="E47"/>
  <c r="F47"/>
  <c r="G47"/>
  <c r="B47"/>
  <c r="I49" i="17" l="1"/>
  <c r="H49"/>
  <c r="I49" i="5" l="1"/>
  <c r="H49"/>
  <c r="H45" i="1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G47" i="17"/>
  <c r="G50" s="1"/>
  <c r="G51" s="1"/>
  <c r="F47"/>
  <c r="F50" s="1"/>
  <c r="F51" s="1"/>
  <c r="E47"/>
  <c r="E50" s="1"/>
  <c r="E51" s="1"/>
  <c r="D47"/>
  <c r="D50" s="1"/>
  <c r="D51" s="1"/>
  <c r="C47"/>
  <c r="C50" s="1"/>
  <c r="C51" s="1"/>
  <c r="B47"/>
  <c r="B50" s="1"/>
  <c r="B51" s="1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G47" i="5"/>
  <c r="G50" s="1"/>
  <c r="G51" s="1"/>
  <c r="F47"/>
  <c r="F50" s="1"/>
  <c r="F51" s="1"/>
  <c r="E47"/>
  <c r="E50" s="1"/>
  <c r="E51" s="1"/>
  <c r="D47"/>
  <c r="D50" s="1"/>
  <c r="D51" s="1"/>
  <c r="C47"/>
  <c r="C50" s="1"/>
  <c r="C51" s="1"/>
  <c r="B47"/>
  <c r="B50" s="1"/>
  <c r="B51" s="1"/>
  <c r="I45"/>
  <c r="I44"/>
  <c r="I43"/>
  <c r="I42"/>
  <c r="I41"/>
  <c r="I40"/>
  <c r="I39"/>
  <c r="I38"/>
  <c r="I37"/>
  <c r="I36"/>
  <c r="I35"/>
  <c r="I34"/>
  <c r="I33"/>
  <c r="I32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17" i="21" l="1"/>
  <c r="D47"/>
  <c r="D50" s="1"/>
  <c r="D51" s="1"/>
  <c r="H14"/>
  <c r="H7"/>
  <c r="H17"/>
  <c r="I47" i="5"/>
  <c r="G47" i="21"/>
  <c r="G50" s="1"/>
  <c r="G51" s="1"/>
  <c r="C47"/>
  <c r="C50" s="1"/>
  <c r="C51" s="1"/>
  <c r="F47"/>
  <c r="F50" s="1"/>
  <c r="F51" s="1"/>
  <c r="I47" i="17"/>
  <c r="I50" s="1"/>
  <c r="I51" s="1"/>
  <c r="I44" i="21"/>
  <c r="I40"/>
  <c r="I36"/>
  <c r="I32"/>
  <c r="I28"/>
  <c r="I24"/>
  <c r="I20"/>
  <c r="I43"/>
  <c r="I39"/>
  <c r="I35"/>
  <c r="I31"/>
  <c r="I27"/>
  <c r="I23"/>
  <c r="I19"/>
  <c r="I15"/>
  <c r="I42"/>
  <c r="I38"/>
  <c r="I34"/>
  <c r="I30"/>
  <c r="I26"/>
  <c r="I22"/>
  <c r="I14"/>
  <c r="I45"/>
  <c r="I41"/>
  <c r="I37"/>
  <c r="I33"/>
  <c r="I29"/>
  <c r="I25"/>
  <c r="I21"/>
  <c r="I18"/>
  <c r="I13"/>
  <c r="H15"/>
  <c r="I10"/>
  <c r="H12"/>
  <c r="I9"/>
  <c r="H8"/>
  <c r="H47" i="17"/>
  <c r="H50" s="1"/>
  <c r="H51" s="1"/>
  <c r="H45" i="21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I11"/>
  <c r="H10"/>
  <c r="E47"/>
  <c r="E50" s="1"/>
  <c r="E51" s="1"/>
  <c r="H16"/>
  <c r="H11"/>
  <c r="H18"/>
  <c r="I7"/>
  <c r="I16"/>
  <c r="I8"/>
  <c r="H13"/>
  <c r="I12"/>
  <c r="H9"/>
  <c r="B47"/>
  <c r="B50" s="1"/>
  <c r="B51" s="1"/>
  <c r="H47" i="5"/>
  <c r="H50" l="1"/>
  <c r="H51" s="1"/>
  <c r="J31"/>
  <c r="I50"/>
  <c r="I51" s="1"/>
  <c r="K31"/>
  <c r="K15"/>
  <c r="K34"/>
  <c r="J30"/>
  <c r="J23"/>
  <c r="K42"/>
  <c r="K10"/>
  <c r="K23"/>
  <c r="K18"/>
  <c r="J39"/>
  <c r="J7"/>
  <c r="J14"/>
  <c r="K26"/>
  <c r="J15"/>
  <c r="K39"/>
  <c r="J40"/>
  <c r="J10"/>
  <c r="J34"/>
  <c r="J41" i="17"/>
  <c r="J33"/>
  <c r="J25"/>
  <c r="J9"/>
  <c r="K34"/>
  <c r="K16"/>
  <c r="K39"/>
  <c r="K31"/>
  <c r="K23"/>
  <c r="K15"/>
  <c r="K18"/>
  <c r="J40"/>
  <c r="J32"/>
  <c r="J24"/>
  <c r="J16"/>
  <c r="J8"/>
  <c r="J43"/>
  <c r="J35"/>
  <c r="J27"/>
  <c r="J19"/>
  <c r="J11"/>
  <c r="K40"/>
  <c r="K20"/>
  <c r="K41"/>
  <c r="K33"/>
  <c r="K25"/>
  <c r="K17"/>
  <c r="K9"/>
  <c r="K24"/>
  <c r="J42"/>
  <c r="J34"/>
  <c r="J26"/>
  <c r="J18"/>
  <c r="J10"/>
  <c r="K22"/>
  <c r="K12"/>
  <c r="J45"/>
  <c r="J37"/>
  <c r="J29"/>
  <c r="J21"/>
  <c r="J13"/>
  <c r="K44"/>
  <c r="K26"/>
  <c r="K43"/>
  <c r="K35"/>
  <c r="K27"/>
  <c r="K19"/>
  <c r="K11"/>
  <c r="K30"/>
  <c r="J44"/>
  <c r="J36"/>
  <c r="J28"/>
  <c r="J20"/>
  <c r="J12"/>
  <c r="K28"/>
  <c r="K42"/>
  <c r="J39"/>
  <c r="J31"/>
  <c r="J23"/>
  <c r="J15"/>
  <c r="J7"/>
  <c r="K32"/>
  <c r="K45"/>
  <c r="K37"/>
  <c r="K29"/>
  <c r="K21"/>
  <c r="K13"/>
  <c r="K38"/>
  <c r="K8"/>
  <c r="J38"/>
  <c r="J30"/>
  <c r="J22"/>
  <c r="J14"/>
  <c r="K36"/>
  <c r="K10"/>
  <c r="J17"/>
  <c r="K7"/>
  <c r="K14"/>
  <c r="K38" i="5"/>
  <c r="K30"/>
  <c r="K22"/>
  <c r="K14"/>
  <c r="J20"/>
  <c r="J43"/>
  <c r="J35"/>
  <c r="J27"/>
  <c r="J19"/>
  <c r="J11"/>
  <c r="J44"/>
  <c r="J22"/>
  <c r="K43"/>
  <c r="K35"/>
  <c r="K27"/>
  <c r="K19"/>
  <c r="K11"/>
  <c r="J26"/>
  <c r="K40"/>
  <c r="K32"/>
  <c r="K24"/>
  <c r="K16"/>
  <c r="K8"/>
  <c r="J24"/>
  <c r="J45"/>
  <c r="J37"/>
  <c r="J29"/>
  <c r="J21"/>
  <c r="J13"/>
  <c r="K7"/>
  <c r="J28"/>
  <c r="K45"/>
  <c r="K37"/>
  <c r="K29"/>
  <c r="K21"/>
  <c r="K13"/>
  <c r="J32"/>
  <c r="J8"/>
  <c r="K44"/>
  <c r="K36"/>
  <c r="K28"/>
  <c r="K20"/>
  <c r="K12"/>
  <c r="J36"/>
  <c r="J12"/>
  <c r="J41"/>
  <c r="J33"/>
  <c r="J25"/>
  <c r="J17"/>
  <c r="J9"/>
  <c r="J38"/>
  <c r="J16"/>
  <c r="K41"/>
  <c r="K33"/>
  <c r="K25"/>
  <c r="K17"/>
  <c r="K9"/>
  <c r="J18"/>
  <c r="J42"/>
  <c r="I47" i="21"/>
  <c r="K13" s="1"/>
  <c r="H47"/>
  <c r="H50" s="1"/>
  <c r="I49" i="22"/>
  <c r="H49"/>
  <c r="B47" i="11"/>
  <c r="B50" s="1"/>
  <c r="B51" s="1"/>
  <c r="D50" i="13"/>
  <c r="D51" s="1"/>
  <c r="F50"/>
  <c r="F51" s="1"/>
  <c r="H50"/>
  <c r="H51" s="1"/>
  <c r="K47"/>
  <c r="D50" i="16"/>
  <c r="D51" s="1"/>
  <c r="I45" i="8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2"/>
  <c r="H12"/>
  <c r="I11"/>
  <c r="H11"/>
  <c r="I10"/>
  <c r="H10"/>
  <c r="I9"/>
  <c r="H9"/>
  <c r="I8"/>
  <c r="H8"/>
  <c r="I7"/>
  <c r="H7"/>
  <c r="I8" i="22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7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I49" i="1"/>
  <c r="H49"/>
  <c r="H49" i="21" s="1"/>
  <c r="I8" i="1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7"/>
  <c r="I47" i="11"/>
  <c r="H47"/>
  <c r="G47"/>
  <c r="G50" s="1"/>
  <c r="G51" s="1"/>
  <c r="F47"/>
  <c r="F50" s="1"/>
  <c r="F51" s="1"/>
  <c r="E47"/>
  <c r="E50" s="1"/>
  <c r="E51" s="1"/>
  <c r="D47"/>
  <c r="D50" s="1"/>
  <c r="D51" s="1"/>
  <c r="C47"/>
  <c r="C50" s="1"/>
  <c r="C51" s="1"/>
  <c r="I47" i="20"/>
  <c r="H47"/>
  <c r="G47"/>
  <c r="G50" s="1"/>
  <c r="G51" s="1"/>
  <c r="F47"/>
  <c r="F50" s="1"/>
  <c r="F51" s="1"/>
  <c r="E47"/>
  <c r="E50" s="1"/>
  <c r="E51" s="1"/>
  <c r="D47"/>
  <c r="D50" s="1"/>
  <c r="D51" s="1"/>
  <c r="C47"/>
  <c r="C50" s="1"/>
  <c r="C51" s="1"/>
  <c r="B47"/>
  <c r="B50" s="1"/>
  <c r="B51" s="1"/>
  <c r="I50" i="13"/>
  <c r="I51" s="1"/>
  <c r="G50"/>
  <c r="G51" s="1"/>
  <c r="E50"/>
  <c r="E51" s="1"/>
  <c r="C50"/>
  <c r="C51" s="1"/>
  <c r="B50"/>
  <c r="B51" s="1"/>
  <c r="I47" i="14"/>
  <c r="H47"/>
  <c r="G47"/>
  <c r="G50" s="1"/>
  <c r="G51" s="1"/>
  <c r="F47"/>
  <c r="F50" s="1"/>
  <c r="F51" s="1"/>
  <c r="E47"/>
  <c r="E50" s="1"/>
  <c r="E51" s="1"/>
  <c r="D47"/>
  <c r="D50" s="1"/>
  <c r="D51" s="1"/>
  <c r="C47"/>
  <c r="B47"/>
  <c r="B50" s="1"/>
  <c r="B51" s="1"/>
  <c r="I47" i="9"/>
  <c r="H47"/>
  <c r="G47"/>
  <c r="G50" s="1"/>
  <c r="G51" s="1"/>
  <c r="F47"/>
  <c r="F50" s="1"/>
  <c r="F51" s="1"/>
  <c r="E47"/>
  <c r="E50" s="1"/>
  <c r="E51" s="1"/>
  <c r="D47"/>
  <c r="D50" s="1"/>
  <c r="D51" s="1"/>
  <c r="C47"/>
  <c r="B47"/>
  <c r="B50" s="1"/>
  <c r="B51" s="1"/>
  <c r="I47" i="18"/>
  <c r="H47"/>
  <c r="G47"/>
  <c r="G50" s="1"/>
  <c r="G51" s="1"/>
  <c r="F47"/>
  <c r="F50" s="1"/>
  <c r="F51" s="1"/>
  <c r="E47"/>
  <c r="E50" s="1"/>
  <c r="E51" s="1"/>
  <c r="D47"/>
  <c r="D50" s="1"/>
  <c r="D51" s="1"/>
  <c r="C47"/>
  <c r="C50" s="1"/>
  <c r="C51" s="1"/>
  <c r="B47"/>
  <c r="B50" s="1"/>
  <c r="B51" s="1"/>
  <c r="I47" i="16"/>
  <c r="H47"/>
  <c r="G50"/>
  <c r="G51" s="1"/>
  <c r="F50"/>
  <c r="F51" s="1"/>
  <c r="E50"/>
  <c r="E51" s="1"/>
  <c r="G47" i="8"/>
  <c r="G50" s="1"/>
  <c r="G51" s="1"/>
  <c r="F47"/>
  <c r="F50" s="1"/>
  <c r="F51" s="1"/>
  <c r="E47"/>
  <c r="E50" s="1"/>
  <c r="E51" s="1"/>
  <c r="D47"/>
  <c r="D50" s="1"/>
  <c r="D51" s="1"/>
  <c r="C47"/>
  <c r="B47"/>
  <c r="B50" s="1"/>
  <c r="B51" s="1"/>
  <c r="G47" i="22"/>
  <c r="G50" s="1"/>
  <c r="G51" s="1"/>
  <c r="F47"/>
  <c r="F50" s="1"/>
  <c r="F51" s="1"/>
  <c r="E47"/>
  <c r="E50" s="1"/>
  <c r="E51" s="1"/>
  <c r="D47"/>
  <c r="D50" s="1"/>
  <c r="D51" s="1"/>
  <c r="C47"/>
  <c r="B47"/>
  <c r="C47" i="1"/>
  <c r="C50" s="1"/>
  <c r="C51" s="1"/>
  <c r="D47"/>
  <c r="D50" s="1"/>
  <c r="D51" s="1"/>
  <c r="E47"/>
  <c r="E50" s="1"/>
  <c r="E51" s="1"/>
  <c r="F47"/>
  <c r="F50" s="1"/>
  <c r="F51" s="1"/>
  <c r="G47"/>
  <c r="G50" s="1"/>
  <c r="G51" s="1"/>
  <c r="B47"/>
  <c r="B50" s="1"/>
  <c r="B51" s="1"/>
  <c r="I49" i="21" l="1"/>
  <c r="I50" i="14"/>
  <c r="I51" s="1"/>
  <c r="K13"/>
  <c r="K17"/>
  <c r="K21"/>
  <c r="K25"/>
  <c r="K29"/>
  <c r="K33"/>
  <c r="K37"/>
  <c r="K41"/>
  <c r="K45"/>
  <c r="K8"/>
  <c r="K20"/>
  <c r="K34"/>
  <c r="K18"/>
  <c r="K28"/>
  <c r="K31"/>
  <c r="K15"/>
  <c r="K12"/>
  <c r="K32"/>
  <c r="K38"/>
  <c r="K22"/>
  <c r="K40"/>
  <c r="K35"/>
  <c r="K19"/>
  <c r="K24"/>
  <c r="K44"/>
  <c r="K42"/>
  <c r="K26"/>
  <c r="K10"/>
  <c r="K39"/>
  <c r="K23"/>
  <c r="K36"/>
  <c r="K9"/>
  <c r="K7"/>
  <c r="K30"/>
  <c r="K14"/>
  <c r="K16"/>
  <c r="K43"/>
  <c r="K27"/>
  <c r="K11"/>
  <c r="H50"/>
  <c r="H51" s="1"/>
  <c r="J10"/>
  <c r="J14"/>
  <c r="J18"/>
  <c r="J22"/>
  <c r="J26"/>
  <c r="J30"/>
  <c r="J34"/>
  <c r="J38"/>
  <c r="J42"/>
  <c r="J7"/>
  <c r="J9"/>
  <c r="J13"/>
  <c r="J17"/>
  <c r="J21"/>
  <c r="J25"/>
  <c r="J29"/>
  <c r="J33"/>
  <c r="J37"/>
  <c r="J41"/>
  <c r="J45"/>
  <c r="J27"/>
  <c r="J11"/>
  <c r="J40"/>
  <c r="J24"/>
  <c r="J8"/>
  <c r="J31"/>
  <c r="J15"/>
  <c r="J44"/>
  <c r="J28"/>
  <c r="J12"/>
  <c r="J35"/>
  <c r="J19"/>
  <c r="J39"/>
  <c r="J32"/>
  <c r="J16"/>
  <c r="J43"/>
  <c r="J23"/>
  <c r="J36"/>
  <c r="J20"/>
  <c r="I50" i="11"/>
  <c r="I51" s="1"/>
  <c r="K13"/>
  <c r="K17"/>
  <c r="K25"/>
  <c r="K29"/>
  <c r="K33"/>
  <c r="K37"/>
  <c r="K41"/>
  <c r="K45"/>
  <c r="K21"/>
  <c r="K9"/>
  <c r="K30"/>
  <c r="K14"/>
  <c r="K35"/>
  <c r="K19"/>
  <c r="K36"/>
  <c r="K12"/>
  <c r="K34"/>
  <c r="K18"/>
  <c r="K39"/>
  <c r="K23"/>
  <c r="K40"/>
  <c r="K16"/>
  <c r="K38"/>
  <c r="K22"/>
  <c r="K43"/>
  <c r="K27"/>
  <c r="K11"/>
  <c r="K44"/>
  <c r="K20"/>
  <c r="K7"/>
  <c r="K32"/>
  <c r="K42"/>
  <c r="K26"/>
  <c r="K10"/>
  <c r="K28"/>
  <c r="K31"/>
  <c r="K15"/>
  <c r="K24"/>
  <c r="K8"/>
  <c r="H50"/>
  <c r="H51" s="1"/>
  <c r="J11"/>
  <c r="J15"/>
  <c r="J19"/>
  <c r="J23"/>
  <c r="J27"/>
  <c r="J31"/>
  <c r="J35"/>
  <c r="J39"/>
  <c r="J43"/>
  <c r="J25"/>
  <c r="J45"/>
  <c r="J9"/>
  <c r="J13"/>
  <c r="J17"/>
  <c r="J21"/>
  <c r="J33"/>
  <c r="J41"/>
  <c r="J29"/>
  <c r="J37"/>
  <c r="J18"/>
  <c r="J40"/>
  <c r="J24"/>
  <c r="J8"/>
  <c r="J14"/>
  <c r="J22"/>
  <c r="J26"/>
  <c r="J44"/>
  <c r="J28"/>
  <c r="J12"/>
  <c r="J30"/>
  <c r="J38"/>
  <c r="J34"/>
  <c r="J7"/>
  <c r="J32"/>
  <c r="J16"/>
  <c r="J42"/>
  <c r="J36"/>
  <c r="J20"/>
  <c r="J10"/>
  <c r="I50" i="20"/>
  <c r="I51" s="1"/>
  <c r="K10"/>
  <c r="K14"/>
  <c r="K18"/>
  <c r="K22"/>
  <c r="K26"/>
  <c r="K30"/>
  <c r="K34"/>
  <c r="K38"/>
  <c r="K42"/>
  <c r="K7"/>
  <c r="K39"/>
  <c r="K23"/>
  <c r="K36"/>
  <c r="K20"/>
  <c r="K45"/>
  <c r="K29"/>
  <c r="K13"/>
  <c r="K43"/>
  <c r="K27"/>
  <c r="K11"/>
  <c r="K40"/>
  <c r="K24"/>
  <c r="K8"/>
  <c r="K33"/>
  <c r="K17"/>
  <c r="K31"/>
  <c r="K15"/>
  <c r="K44"/>
  <c r="K28"/>
  <c r="K12"/>
  <c r="K37"/>
  <c r="K21"/>
  <c r="K35"/>
  <c r="K19"/>
  <c r="K32"/>
  <c r="K16"/>
  <c r="K41"/>
  <c r="K25"/>
  <c r="K9"/>
  <c r="H50"/>
  <c r="H51" s="1"/>
  <c r="J11"/>
  <c r="J15"/>
  <c r="J19"/>
  <c r="J23"/>
  <c r="J27"/>
  <c r="J31"/>
  <c r="J35"/>
  <c r="J39"/>
  <c r="J43"/>
  <c r="J10"/>
  <c r="J14"/>
  <c r="J18"/>
  <c r="J22"/>
  <c r="J26"/>
  <c r="J30"/>
  <c r="J34"/>
  <c r="J38"/>
  <c r="J42"/>
  <c r="J7"/>
  <c r="J32"/>
  <c r="J16"/>
  <c r="J45"/>
  <c r="J29"/>
  <c r="J13"/>
  <c r="J36"/>
  <c r="J20"/>
  <c r="J33"/>
  <c r="J17"/>
  <c r="J40"/>
  <c r="J24"/>
  <c r="J8"/>
  <c r="J37"/>
  <c r="J21"/>
  <c r="J44"/>
  <c r="J28"/>
  <c r="J12"/>
  <c r="J41"/>
  <c r="J25"/>
  <c r="J9"/>
  <c r="J47" i="13"/>
  <c r="C50" i="14"/>
  <c r="C51" s="1"/>
  <c r="I50" i="16"/>
  <c r="I51" s="1"/>
  <c r="K9"/>
  <c r="K41"/>
  <c r="K13"/>
  <c r="K17"/>
  <c r="K21"/>
  <c r="K25"/>
  <c r="K29"/>
  <c r="K33"/>
  <c r="K37"/>
  <c r="K45"/>
  <c r="K38"/>
  <c r="K19"/>
  <c r="K42"/>
  <c r="K39"/>
  <c r="K30"/>
  <c r="K27"/>
  <c r="K40"/>
  <c r="K8"/>
  <c r="K34"/>
  <c r="K18"/>
  <c r="K31"/>
  <c r="K15"/>
  <c r="K44"/>
  <c r="K28"/>
  <c r="K12"/>
  <c r="K22"/>
  <c r="K35"/>
  <c r="K32"/>
  <c r="K16"/>
  <c r="K26"/>
  <c r="K10"/>
  <c r="K23"/>
  <c r="K36"/>
  <c r="K20"/>
  <c r="K7"/>
  <c r="K14"/>
  <c r="K43"/>
  <c r="K11"/>
  <c r="K24"/>
  <c r="H50"/>
  <c r="H51" s="1"/>
  <c r="J31"/>
  <c r="J44"/>
  <c r="J9"/>
  <c r="J26"/>
  <c r="J32"/>
  <c r="J45"/>
  <c r="J13"/>
  <c r="J7"/>
  <c r="J14"/>
  <c r="J23"/>
  <c r="J36"/>
  <c r="J33"/>
  <c r="J43"/>
  <c r="J27"/>
  <c r="J11"/>
  <c r="J40"/>
  <c r="J24"/>
  <c r="J8"/>
  <c r="J37"/>
  <c r="J21"/>
  <c r="J38"/>
  <c r="J22"/>
  <c r="J15"/>
  <c r="J28"/>
  <c r="J12"/>
  <c r="J41"/>
  <c r="J25"/>
  <c r="J42"/>
  <c r="J10"/>
  <c r="J35"/>
  <c r="J19"/>
  <c r="J16"/>
  <c r="J29"/>
  <c r="J30"/>
  <c r="J39"/>
  <c r="J20"/>
  <c r="J17"/>
  <c r="J34"/>
  <c r="J18"/>
  <c r="I50" i="18"/>
  <c r="I51" s="1"/>
  <c r="K9"/>
  <c r="K13"/>
  <c r="K17"/>
  <c r="K25"/>
  <c r="K29"/>
  <c r="K33"/>
  <c r="K37"/>
  <c r="K41"/>
  <c r="K45"/>
  <c r="K10"/>
  <c r="K14"/>
  <c r="K18"/>
  <c r="K22"/>
  <c r="K26"/>
  <c r="K30"/>
  <c r="K34"/>
  <c r="K38"/>
  <c r="K42"/>
  <c r="K7"/>
  <c r="K21"/>
  <c r="K43"/>
  <c r="K27"/>
  <c r="K11"/>
  <c r="K32"/>
  <c r="K16"/>
  <c r="K31"/>
  <c r="K15"/>
  <c r="K36"/>
  <c r="K20"/>
  <c r="K35"/>
  <c r="K19"/>
  <c r="K40"/>
  <c r="K24"/>
  <c r="K8"/>
  <c r="K39"/>
  <c r="K23"/>
  <c r="K44"/>
  <c r="K28"/>
  <c r="K12"/>
  <c r="I50" i="9"/>
  <c r="I51" s="1"/>
  <c r="K43"/>
  <c r="K23"/>
  <c r="K36"/>
  <c r="K20"/>
  <c r="K33"/>
  <c r="K17"/>
  <c r="K7"/>
  <c r="K30"/>
  <c r="K14"/>
  <c r="K27"/>
  <c r="K24"/>
  <c r="K37"/>
  <c r="K34"/>
  <c r="K31"/>
  <c r="K15"/>
  <c r="K44"/>
  <c r="K28"/>
  <c r="K12"/>
  <c r="K41"/>
  <c r="K25"/>
  <c r="K9"/>
  <c r="K38"/>
  <c r="K22"/>
  <c r="K39"/>
  <c r="K35"/>
  <c r="K19"/>
  <c r="K32"/>
  <c r="K16"/>
  <c r="K45"/>
  <c r="K29"/>
  <c r="K13"/>
  <c r="K42"/>
  <c r="K26"/>
  <c r="K10"/>
  <c r="K11"/>
  <c r="K40"/>
  <c r="K8"/>
  <c r="K21"/>
  <c r="K18"/>
  <c r="H50"/>
  <c r="H51" s="1"/>
  <c r="J10"/>
  <c r="J14"/>
  <c r="J18"/>
  <c r="J22"/>
  <c r="J26"/>
  <c r="J30"/>
  <c r="J34"/>
  <c r="J38"/>
  <c r="J42"/>
  <c r="J36"/>
  <c r="J20"/>
  <c r="J45"/>
  <c r="J29"/>
  <c r="J13"/>
  <c r="J7"/>
  <c r="J23"/>
  <c r="J40"/>
  <c r="J8"/>
  <c r="J33"/>
  <c r="J27"/>
  <c r="J44"/>
  <c r="J28"/>
  <c r="J12"/>
  <c r="J37"/>
  <c r="J21"/>
  <c r="J31"/>
  <c r="J15"/>
  <c r="J32"/>
  <c r="J16"/>
  <c r="J41"/>
  <c r="J25"/>
  <c r="J9"/>
  <c r="J35"/>
  <c r="J19"/>
  <c r="J39"/>
  <c r="J24"/>
  <c r="J17"/>
  <c r="J43"/>
  <c r="J11"/>
  <c r="J47" i="5"/>
  <c r="C50" i="9"/>
  <c r="C51" s="1"/>
  <c r="H50" i="18"/>
  <c r="H51" s="1"/>
  <c r="J9"/>
  <c r="J13"/>
  <c r="J17"/>
  <c r="J21"/>
  <c r="J29"/>
  <c r="J33"/>
  <c r="J37"/>
  <c r="J41"/>
  <c r="J45"/>
  <c r="J23"/>
  <c r="J8"/>
  <c r="J12"/>
  <c r="J16"/>
  <c r="J20"/>
  <c r="J24"/>
  <c r="J28"/>
  <c r="J32"/>
  <c r="J36"/>
  <c r="J40"/>
  <c r="J35"/>
  <c r="J11"/>
  <c r="J15"/>
  <c r="J19"/>
  <c r="J31"/>
  <c r="J39"/>
  <c r="J43"/>
  <c r="J10"/>
  <c r="J14"/>
  <c r="J18"/>
  <c r="J22"/>
  <c r="J26"/>
  <c r="J30"/>
  <c r="J34"/>
  <c r="J38"/>
  <c r="J42"/>
  <c r="J7"/>
  <c r="J25"/>
  <c r="J27"/>
  <c r="J44"/>
  <c r="H51" i="21"/>
  <c r="C50" i="16"/>
  <c r="C51" s="1"/>
  <c r="K47" i="17"/>
  <c r="J47"/>
  <c r="K47" i="5"/>
  <c r="J22" i="21"/>
  <c r="J25"/>
  <c r="I47" i="8"/>
  <c r="I50" s="1"/>
  <c r="I51" s="1"/>
  <c r="J12" i="21"/>
  <c r="J10"/>
  <c r="J16"/>
  <c r="J23"/>
  <c r="C50" i="8"/>
  <c r="C51" s="1"/>
  <c r="J39" i="21"/>
  <c r="J33"/>
  <c r="J30"/>
  <c r="J13"/>
  <c r="J41"/>
  <c r="J38"/>
  <c r="J9"/>
  <c r="J14"/>
  <c r="K19"/>
  <c r="K18"/>
  <c r="J37"/>
  <c r="J21"/>
  <c r="J17"/>
  <c r="K23"/>
  <c r="K21"/>
  <c r="J34"/>
  <c r="K11"/>
  <c r="J18"/>
  <c r="K43"/>
  <c r="K41"/>
  <c r="J43"/>
  <c r="J27"/>
  <c r="K12"/>
  <c r="K15"/>
  <c r="J36"/>
  <c r="J20"/>
  <c r="I50"/>
  <c r="I51" s="1"/>
  <c r="K17"/>
  <c r="K35"/>
  <c r="K33"/>
  <c r="K8"/>
  <c r="K39"/>
  <c r="K37"/>
  <c r="K32"/>
  <c r="K26"/>
  <c r="J8"/>
  <c r="J31"/>
  <c r="K7"/>
  <c r="K31"/>
  <c r="K29"/>
  <c r="J40"/>
  <c r="J24"/>
  <c r="K24"/>
  <c r="K14"/>
  <c r="J45"/>
  <c r="J29"/>
  <c r="J11"/>
  <c r="K28"/>
  <c r="K22"/>
  <c r="J42"/>
  <c r="J26"/>
  <c r="K16"/>
  <c r="J7"/>
  <c r="K42"/>
  <c r="J15"/>
  <c r="J35"/>
  <c r="J19"/>
  <c r="K20"/>
  <c r="K45"/>
  <c r="J44"/>
  <c r="J28"/>
  <c r="K40"/>
  <c r="K34"/>
  <c r="K44"/>
  <c r="K38"/>
  <c r="K10"/>
  <c r="K27"/>
  <c r="K25"/>
  <c r="K36"/>
  <c r="K30"/>
  <c r="K9"/>
  <c r="J32"/>
  <c r="I47" i="1"/>
  <c r="I50" s="1"/>
  <c r="I51" s="1"/>
  <c r="B50" i="16"/>
  <c r="B51" s="1"/>
  <c r="I47" i="22"/>
  <c r="K41" s="1"/>
  <c r="H47" i="1"/>
  <c r="C50" i="22"/>
  <c r="C51" s="1"/>
  <c r="H47" i="8"/>
  <c r="H50" s="1"/>
  <c r="H51" s="1"/>
  <c r="H47" i="22"/>
  <c r="H50" s="1"/>
  <c r="H51" s="1"/>
  <c r="B50"/>
  <c r="B51" s="1"/>
  <c r="K47" i="14" l="1"/>
  <c r="J47"/>
  <c r="J47" i="11"/>
  <c r="K47"/>
  <c r="J47" i="20"/>
  <c r="K47"/>
  <c r="K47" i="16"/>
  <c r="J47"/>
  <c r="K47" i="18"/>
  <c r="J47" i="9"/>
  <c r="K47"/>
  <c r="K12" i="8"/>
  <c r="K24"/>
  <c r="K35"/>
  <c r="K34"/>
  <c r="K45"/>
  <c r="K44"/>
  <c r="K13"/>
  <c r="K25"/>
  <c r="K35" i="22"/>
  <c r="J11"/>
  <c r="J43"/>
  <c r="K10"/>
  <c r="K26"/>
  <c r="J22"/>
  <c r="K9"/>
  <c r="K25"/>
  <c r="J17"/>
  <c r="J33"/>
  <c r="K12"/>
  <c r="K28"/>
  <c r="K44"/>
  <c r="J36"/>
  <c r="I50"/>
  <c r="I51" s="1"/>
  <c r="K15"/>
  <c r="K31"/>
  <c r="J7"/>
  <c r="J23"/>
  <c r="J39"/>
  <c r="J45"/>
  <c r="K22"/>
  <c r="K38"/>
  <c r="J14"/>
  <c r="J38"/>
  <c r="K21"/>
  <c r="K37"/>
  <c r="J13"/>
  <c r="J29"/>
  <c r="K8"/>
  <c r="K24"/>
  <c r="K40"/>
  <c r="J16"/>
  <c r="J32"/>
  <c r="J18"/>
  <c r="K11"/>
  <c r="K27"/>
  <c r="K43"/>
  <c r="J19"/>
  <c r="J35"/>
  <c r="J42"/>
  <c r="K18"/>
  <c r="K34"/>
  <c r="J10"/>
  <c r="J34"/>
  <c r="K17"/>
  <c r="K33"/>
  <c r="J9"/>
  <c r="J25"/>
  <c r="J41"/>
  <c r="K20"/>
  <c r="K36"/>
  <c r="J12"/>
  <c r="J28"/>
  <c r="J44"/>
  <c r="K23"/>
  <c r="K39"/>
  <c r="J15"/>
  <c r="J31"/>
  <c r="J26"/>
  <c r="K14"/>
  <c r="K30"/>
  <c r="K7"/>
  <c r="J30"/>
  <c r="K13"/>
  <c r="K29"/>
  <c r="K45"/>
  <c r="J21"/>
  <c r="J37"/>
  <c r="K16"/>
  <c r="K32"/>
  <c r="J8"/>
  <c r="J24"/>
  <c r="J40"/>
  <c r="K19"/>
  <c r="J27"/>
  <c r="K42"/>
  <c r="J20"/>
  <c r="J47" i="18"/>
  <c r="K36" i="8"/>
  <c r="K26"/>
  <c r="K16"/>
  <c r="K37"/>
  <c r="K27"/>
  <c r="K17"/>
  <c r="K40"/>
  <c r="K28"/>
  <c r="K18"/>
  <c r="K8"/>
  <c r="K41"/>
  <c r="K29"/>
  <c r="K19"/>
  <c r="K9"/>
  <c r="K42"/>
  <c r="K32"/>
  <c r="K20"/>
  <c r="K10"/>
  <c r="K43"/>
  <c r="K33"/>
  <c r="K21"/>
  <c r="K11"/>
  <c r="H50" i="1"/>
  <c r="H51" s="1"/>
  <c r="J30"/>
  <c r="J17"/>
  <c r="J41"/>
  <c r="J20"/>
  <c r="J15"/>
  <c r="J31"/>
  <c r="J26"/>
  <c r="J21"/>
  <c r="J32"/>
  <c r="J22"/>
  <c r="J9"/>
  <c r="J37"/>
  <c r="J12"/>
  <c r="J11"/>
  <c r="J27"/>
  <c r="J43"/>
  <c r="J13"/>
  <c r="J24"/>
  <c r="J44"/>
  <c r="J18"/>
  <c r="J42"/>
  <c r="J29"/>
  <c r="J8"/>
  <c r="J7"/>
  <c r="J23"/>
  <c r="J39"/>
  <c r="J34"/>
  <c r="J16"/>
  <c r="J40"/>
  <c r="J10"/>
  <c r="J38"/>
  <c r="J25"/>
  <c r="J45"/>
  <c r="J28"/>
  <c r="J19"/>
  <c r="J35"/>
  <c r="J14"/>
  <c r="J33"/>
  <c r="J36"/>
  <c r="K18"/>
  <c r="K38"/>
  <c r="K13"/>
  <c r="K29"/>
  <c r="K45"/>
  <c r="K20"/>
  <c r="K36"/>
  <c r="K19"/>
  <c r="K35"/>
  <c r="K42"/>
  <c r="K14"/>
  <c r="K34"/>
  <c r="K9"/>
  <c r="K25"/>
  <c r="K41"/>
  <c r="K16"/>
  <c r="K32"/>
  <c r="K15"/>
  <c r="K31"/>
  <c r="K26"/>
  <c r="K10"/>
  <c r="K30"/>
  <c r="K44"/>
  <c r="K21"/>
  <c r="K37"/>
  <c r="K12"/>
  <c r="K28"/>
  <c r="K11"/>
  <c r="K27"/>
  <c r="K43"/>
  <c r="K22"/>
  <c r="K7"/>
  <c r="K17"/>
  <c r="K33"/>
  <c r="K8"/>
  <c r="K24"/>
  <c r="K40"/>
  <c r="K23"/>
  <c r="K39"/>
  <c r="J43" i="8"/>
  <c r="J35"/>
  <c r="J27"/>
  <c r="J19"/>
  <c r="J11"/>
  <c r="J38"/>
  <c r="J30"/>
  <c r="J22"/>
  <c r="J14"/>
  <c r="K38"/>
  <c r="K30"/>
  <c r="K22"/>
  <c r="K14"/>
  <c r="J45"/>
  <c r="J37"/>
  <c r="J29"/>
  <c r="J21"/>
  <c r="J13"/>
  <c r="K39"/>
  <c r="K31"/>
  <c r="K23"/>
  <c r="K15"/>
  <c r="K7"/>
  <c r="J40"/>
  <c r="J32"/>
  <c r="J24"/>
  <c r="J16"/>
  <c r="J8"/>
  <c r="J39"/>
  <c r="J31"/>
  <c r="J23"/>
  <c r="J15"/>
  <c r="J7"/>
  <c r="J42"/>
  <c r="J34"/>
  <c r="J26"/>
  <c r="J18"/>
  <c r="J10"/>
  <c r="J41"/>
  <c r="J33"/>
  <c r="J25"/>
  <c r="J17"/>
  <c r="J9"/>
  <c r="J44"/>
  <c r="J36"/>
  <c r="J28"/>
  <c r="J20"/>
  <c r="J12"/>
  <c r="J47" i="21"/>
  <c r="K47"/>
  <c r="K47" i="22" l="1"/>
  <c r="J47"/>
  <c r="K47" i="1"/>
  <c r="J47"/>
  <c r="K47" i="8"/>
  <c r="J47"/>
</calcChain>
</file>

<file path=xl/sharedStrings.xml><?xml version="1.0" encoding="utf-8"?>
<sst xmlns="http://schemas.openxmlformats.org/spreadsheetml/2006/main" count="958" uniqueCount="101">
  <si>
    <t xml:space="preserve"> </t>
  </si>
  <si>
    <t>AIRPORTS</t>
  </si>
  <si>
    <t>FLIGHTS</t>
  </si>
  <si>
    <t>PASSENGERS</t>
  </si>
  <si>
    <t>TOTAL DATA OF AIRPORTS</t>
  </si>
  <si>
    <t>DOMESTIC</t>
  </si>
  <si>
    <t>TOTAL</t>
  </si>
  <si>
    <t>Arriv/Depart</t>
  </si>
  <si>
    <t>Arrivals</t>
  </si>
  <si>
    <t>Departures</t>
  </si>
  <si>
    <t>AKTION</t>
  </si>
  <si>
    <t>ALEXANDROUPOLIS "DIMOKRITOS"</t>
  </si>
  <si>
    <t>ARAXOS</t>
  </si>
  <si>
    <t>ASTYPALAIA</t>
  </si>
  <si>
    <t>ATHINAI "ELEFTHERIOS VENIZELOS"</t>
  </si>
  <si>
    <t>CHANIA "IOANNIS DASKALOGIANNIS"</t>
  </si>
  <si>
    <t>CHIOS "OMIROS"</t>
  </si>
  <si>
    <t>IKARIA "IKAROS"</t>
  </si>
  <si>
    <t>IOANNINA "KING PYRROS"</t>
  </si>
  <si>
    <t>IRAKLEIO "NIKOS KAZANTZAKIS"</t>
  </si>
  <si>
    <t>KALAMATA</t>
  </si>
  <si>
    <t>KALYMNOS</t>
  </si>
  <si>
    <t>KARPATHOS</t>
  </si>
  <si>
    <t>KASOS</t>
  </si>
  <si>
    <t>KASTELORIZO</t>
  </si>
  <si>
    <t>KASTORIA "ARISTOTELIS"</t>
  </si>
  <si>
    <t>KAVALA "MEGAS ALEXANDROS"</t>
  </si>
  <si>
    <t>KEFALLINIA</t>
  </si>
  <si>
    <t>KERKYRA "IOANNIS KAPODISTRIAS"</t>
  </si>
  <si>
    <t>KOS "IPPOKRATIS"</t>
  </si>
  <si>
    <t>KOZANI "FILIPPOS"</t>
  </si>
  <si>
    <t>KYTHIRA "ALEXANDROS ONASIS"</t>
  </si>
  <si>
    <t>LEROS</t>
  </si>
  <si>
    <t>LIMNOS "IFAISTOS"</t>
  </si>
  <si>
    <t>MILOS</t>
  </si>
  <si>
    <t>MYKONOS</t>
  </si>
  <si>
    <t>MYTILINI "ODYSSEAS ELYTIS"</t>
  </si>
  <si>
    <t>NAXOS</t>
  </si>
  <si>
    <t xml:space="preserve">NEA ANCHIALOS     </t>
  </si>
  <si>
    <t>PAROS</t>
  </si>
  <si>
    <t>RODOS "DIAGORAS"</t>
  </si>
  <si>
    <t>SAMOS "ARISTARCHOS O SAMIOS"</t>
  </si>
  <si>
    <t>SANTORINI</t>
  </si>
  <si>
    <t>SITEIA</t>
  </si>
  <si>
    <t>SKIATHOS "ALEXANDROS PAPADIAMANTIS"</t>
  </si>
  <si>
    <t>SKYROS</t>
  </si>
  <si>
    <t>SYROS "DIMITRIOS VIKELAS"</t>
  </si>
  <si>
    <t>THESSALONIKI "MAKEDONIA"</t>
  </si>
  <si>
    <t>ZAKYNTHOS "DIONYSIOS SOLOMOS"</t>
  </si>
  <si>
    <t>PERCENTAGE (%)</t>
  </si>
  <si>
    <t>AIRPORTS TRAFFIC</t>
  </si>
  <si>
    <t>INTERNATIONAL</t>
  </si>
  <si>
    <t>PAX</t>
  </si>
  <si>
    <t xml:space="preserve">              MINISTRY OF INFRASTRUCTURE AND TRANSPORT</t>
  </si>
  <si>
    <t xml:space="preserve">                         HELLENIC CIVIL AVIATION AUTHORITY</t>
  </si>
  <si>
    <t xml:space="preserve">                                         HELLENIC REPUBLIC</t>
  </si>
  <si>
    <t xml:space="preserve">AKTION </t>
  </si>
  <si>
    <t>Coding:ELOT 743</t>
  </si>
  <si>
    <t>Arriving</t>
  </si>
  <si>
    <t>Departing</t>
  </si>
  <si>
    <t xml:space="preserve">FEBRUARY 2021 PROVISIONAL RESULTS </t>
  </si>
  <si>
    <t>JANUARY 2021 PROVISIONAL RESULTS</t>
  </si>
  <si>
    <t xml:space="preserve">MARCH 2021 PROVISIONAL RESULTS </t>
  </si>
  <si>
    <t xml:space="preserve">APRIL 2021 PROVISIONAL RESULTS </t>
  </si>
  <si>
    <t xml:space="preserve">MAY 2021  PROVISIONAL RESULTS </t>
  </si>
  <si>
    <t>JUNE 2021 PROVISIONAL RESULTS</t>
  </si>
  <si>
    <t>MARCH 2020 final</t>
  </si>
  <si>
    <t>MARCH 2021 provisional</t>
  </si>
  <si>
    <t>JANUARY 2020 final</t>
  </si>
  <si>
    <t>JANUARY 2021 provisional</t>
  </si>
  <si>
    <t>FEBRUARY 2020 final</t>
  </si>
  <si>
    <t>FEBRUARY 2021 provisional</t>
  </si>
  <si>
    <t>APRIL 2020 final</t>
  </si>
  <si>
    <t>APRIL 2021 provisional</t>
  </si>
  <si>
    <t>MAY 2020 final</t>
  </si>
  <si>
    <t>MAY 2021 provisional</t>
  </si>
  <si>
    <t>JUNE 2020 final</t>
  </si>
  <si>
    <t>JUNE 2021 provisional</t>
  </si>
  <si>
    <t>Differense (%)  2021 vs 2020</t>
  </si>
  <si>
    <t>JULY 2020 final</t>
  </si>
  <si>
    <t>JULY 2021 PROVISIONAL RESULTS</t>
  </si>
  <si>
    <t>JULY 2021 provisional</t>
  </si>
  <si>
    <t>Sources: AIA, FRG, HCAA</t>
  </si>
  <si>
    <t>AUGUST 2021 PROVISIONAL RESULTS</t>
  </si>
  <si>
    <t xml:space="preserve">SEPTEMBER 2021 PROVISIONAL RESULTS </t>
  </si>
  <si>
    <t>AUGUST 2020 final</t>
  </si>
  <si>
    <t>AUGUST 2021 provisional</t>
  </si>
  <si>
    <t>SEPTEMBER 2020 final</t>
  </si>
  <si>
    <t>SEPTEMBER 2021 provisional</t>
  </si>
  <si>
    <t>2020 final</t>
  </si>
  <si>
    <t>2021 provisional</t>
  </si>
  <si>
    <t xml:space="preserve">OCTOBER 2021 PROVISIONAL RESULTS </t>
  </si>
  <si>
    <t>OCTOBER 2020 final</t>
  </si>
  <si>
    <t>OCTOBER 2021 provisional</t>
  </si>
  <si>
    <t>NOVEMBER 2020 final</t>
  </si>
  <si>
    <t>NOVEMBER 2021 provisional</t>
  </si>
  <si>
    <t>DECEMBER 2020 final</t>
  </si>
  <si>
    <t>DECEMBER 2021 provisional</t>
  </si>
  <si>
    <t xml:space="preserve">DECEMBER 2021 PROVISIONAL RESULTS </t>
  </si>
  <si>
    <t xml:space="preserve">NOVEMBER 2021 PROVISIONAL RESULTS </t>
  </si>
  <si>
    <t xml:space="preserve">2021 PROVISIONAL RESULTS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</si>
</sst>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23">
    <font>
      <sz val="10"/>
      <name val="Arial Greek"/>
      <charset val="161"/>
    </font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0"/>
      <name val="Arial Greek"/>
      <charset val="161"/>
    </font>
    <font>
      <b/>
      <i/>
      <sz val="10"/>
      <name val="Arial"/>
      <family val="2"/>
    </font>
    <font>
      <b/>
      <u/>
      <sz val="10"/>
      <name val="Arial Greek"/>
      <family val="2"/>
      <charset val="161"/>
    </font>
    <font>
      <sz val="11"/>
      <name val="Arial"/>
      <family val="2"/>
    </font>
    <font>
      <sz val="12"/>
      <name val="Arial"/>
      <family val="2"/>
      <charset val="161"/>
    </font>
    <font>
      <sz val="13"/>
      <name val="Arial"/>
      <family val="2"/>
      <charset val="161"/>
    </font>
    <font>
      <sz val="12"/>
      <color rgb="FF7030A0"/>
      <name val="Arial"/>
      <family val="2"/>
      <charset val="161"/>
    </font>
    <font>
      <sz val="12"/>
      <color rgb="FF7030A0"/>
      <name val="Arial Greek"/>
      <charset val="161"/>
    </font>
    <font>
      <sz val="12"/>
      <color theme="0"/>
      <name val="Arial"/>
      <family val="2"/>
      <charset val="161"/>
    </font>
    <font>
      <sz val="13"/>
      <color theme="0"/>
      <name val="Arial"/>
      <family val="2"/>
      <charset val="161"/>
    </font>
    <font>
      <b/>
      <sz val="14"/>
      <color rgb="FF393939"/>
      <name val="Arial"/>
      <family val="2"/>
      <charset val="161"/>
    </font>
    <font>
      <sz val="13"/>
      <name val="Arial Greek"/>
      <charset val="161"/>
    </font>
    <font>
      <sz val="14"/>
      <name val="Arial Greek"/>
      <charset val="161"/>
    </font>
    <font>
      <i/>
      <sz val="14"/>
      <color rgb="FF7030A0"/>
      <name val="Arial"/>
      <family val="2"/>
      <charset val="161"/>
    </font>
    <font>
      <sz val="13"/>
      <color theme="0"/>
      <name val="Arial Greek"/>
      <charset val="161"/>
    </font>
    <font>
      <sz val="11"/>
      <color theme="0"/>
      <name val="Arial"/>
      <family val="2"/>
      <charset val="161"/>
    </font>
    <font>
      <sz val="13"/>
      <color rgb="FF7030A0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88">
    <xf numFmtId="0" fontId="0" fillId="0" borderId="0" xfId="0"/>
    <xf numFmtId="0" fontId="4" fillId="0" borderId="0" xfId="0" applyFont="1" applyBorder="1"/>
    <xf numFmtId="0" fontId="0" fillId="0" borderId="0" xfId="0" applyBorder="1"/>
    <xf numFmtId="0" fontId="2" fillId="0" borderId="0" xfId="0" applyFont="1" applyFill="1" applyBorder="1"/>
    <xf numFmtId="0" fontId="2" fillId="0" borderId="0" xfId="0" applyFont="1" applyBorder="1"/>
    <xf numFmtId="164" fontId="2" fillId="0" borderId="0" xfId="0" applyNumberFormat="1" applyFont="1" applyBorder="1"/>
    <xf numFmtId="0" fontId="8" fillId="0" borderId="0" xfId="0" applyFont="1" applyFill="1" applyBorder="1"/>
    <xf numFmtId="0" fontId="0" fillId="0" borderId="0" xfId="0" applyFont="1" applyBorder="1"/>
    <xf numFmtId="0" fontId="1" fillId="0" borderId="0" xfId="0" applyFont="1" applyBorder="1"/>
    <xf numFmtId="0" fontId="7" fillId="0" borderId="0" xfId="0" applyFont="1" applyBorder="1"/>
    <xf numFmtId="0" fontId="9" fillId="0" borderId="0" xfId="0" applyFont="1" applyBorder="1"/>
    <xf numFmtId="0" fontId="5" fillId="0" borderId="0" xfId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5" fillId="0" borderId="0" xfId="0" applyFont="1" applyBorder="1"/>
    <xf numFmtId="0" fontId="10" fillId="0" borderId="0" xfId="0" applyFont="1" applyBorder="1" applyAlignment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/>
    <xf numFmtId="0" fontId="10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0" fillId="2" borderId="0" xfId="0" applyFill="1" applyBorder="1"/>
    <xf numFmtId="0" fontId="15" fillId="3" borderId="0" xfId="0" applyFont="1" applyFill="1" applyBorder="1" applyAlignment="1">
      <alignment horizontal="center"/>
    </xf>
    <xf numFmtId="0" fontId="13" fillId="2" borderId="0" xfId="0" applyFont="1" applyFill="1" applyBorder="1" applyAlignment="1"/>
    <xf numFmtId="165" fontId="11" fillId="0" borderId="0" xfId="0" applyNumberFormat="1" applyFont="1" applyBorder="1"/>
    <xf numFmtId="0" fontId="16" fillId="0" borderId="0" xfId="0" applyFont="1" applyBorder="1" applyAlignment="1">
      <alignment vertical="top" wrapText="1"/>
    </xf>
    <xf numFmtId="0" fontId="12" fillId="0" borderId="0" xfId="0" applyFont="1" applyBorder="1"/>
    <xf numFmtId="0" fontId="11" fillId="0" borderId="0" xfId="0" quotePrefix="1" applyFont="1" applyBorder="1"/>
    <xf numFmtId="0" fontId="15" fillId="3" borderId="0" xfId="0" applyFont="1" applyFill="1" applyBorder="1"/>
    <xf numFmtId="165" fontId="10" fillId="0" borderId="0" xfId="0" applyNumberFormat="1" applyFont="1" applyBorder="1"/>
    <xf numFmtId="164" fontId="10" fillId="0" borderId="0" xfId="0" applyNumberFormat="1" applyFont="1" applyBorder="1"/>
    <xf numFmtId="3" fontId="11" fillId="0" borderId="0" xfId="0" applyNumberFormat="1" applyFont="1" applyBorder="1"/>
    <xf numFmtId="3" fontId="11" fillId="0" borderId="0" xfId="0" quotePrefix="1" applyNumberFormat="1" applyFont="1" applyBorder="1"/>
    <xf numFmtId="3" fontId="10" fillId="0" borderId="0" xfId="0" applyNumberFormat="1" applyFont="1" applyBorder="1"/>
    <xf numFmtId="0" fontId="17" fillId="0" borderId="0" xfId="0" applyFont="1" applyBorder="1"/>
    <xf numFmtId="3" fontId="10" fillId="0" borderId="0" xfId="1" applyNumberFormat="1" applyFont="1" applyBorder="1"/>
    <xf numFmtId="3" fontId="11" fillId="0" borderId="0" xfId="1" applyNumberFormat="1" applyFont="1" applyBorder="1"/>
    <xf numFmtId="0" fontId="18" fillId="0" borderId="0" xfId="0" applyFont="1" applyBorder="1"/>
    <xf numFmtId="0" fontId="15" fillId="3" borderId="0" xfId="0" applyFont="1" applyFill="1" applyBorder="1" applyAlignment="1">
      <alignment horizontal="center"/>
    </xf>
    <xf numFmtId="0" fontId="14" fillId="3" borderId="1" xfId="0" applyFont="1" applyFill="1" applyBorder="1"/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2" xfId="0" applyFont="1" applyFill="1" applyBorder="1"/>
    <xf numFmtId="0" fontId="15" fillId="3" borderId="1" xfId="0" applyFont="1" applyFill="1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/>
    </xf>
    <xf numFmtId="0" fontId="15" fillId="3" borderId="0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0" fillId="0" borderId="1" xfId="0" applyFont="1" applyBorder="1" applyAlignment="1"/>
    <xf numFmtId="3" fontId="15" fillId="3" borderId="0" xfId="0" applyNumberFormat="1" applyFont="1" applyFill="1" applyBorder="1"/>
    <xf numFmtId="3" fontId="15" fillId="3" borderId="1" xfId="0" applyNumberFormat="1" applyFont="1" applyFill="1" applyBorder="1"/>
    <xf numFmtId="165" fontId="20" fillId="3" borderId="0" xfId="0" applyNumberFormat="1" applyFont="1" applyFill="1" applyBorder="1"/>
    <xf numFmtId="0" fontId="21" fillId="3" borderId="1" xfId="0" applyFont="1" applyFill="1" applyBorder="1" applyAlignment="1">
      <alignment horizontal="center"/>
    </xf>
    <xf numFmtId="0" fontId="22" fillId="0" borderId="0" xfId="0" applyFont="1" applyBorder="1" applyAlignment="1"/>
    <xf numFmtId="3" fontId="11" fillId="2" borderId="0" xfId="0" applyNumberFormat="1" applyFont="1" applyFill="1" applyBorder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22" fillId="0" borderId="0" xfId="0" applyFont="1" applyBorder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165" fontId="15" fillId="3" borderId="0" xfId="0" applyNumberFormat="1" applyFont="1" applyFill="1" applyBorder="1"/>
    <xf numFmtId="0" fontId="12" fillId="0" borderId="0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2">
    <cellStyle name="Βασικό_Φύλλο1" xfId="1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4" name="3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140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558800</xdr:colOff>
      <xdr:row>2</xdr:row>
      <xdr:rowOff>177800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57150"/>
          <a:ext cx="501650" cy="50165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4" name="3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775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558800</xdr:colOff>
      <xdr:row>2</xdr:row>
      <xdr:rowOff>177800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57150"/>
          <a:ext cx="501650" cy="50165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558800</xdr:colOff>
      <xdr:row>2</xdr:row>
      <xdr:rowOff>177800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57150"/>
          <a:ext cx="501650" cy="5016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5" name="3 - Εικόνα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38841" y="55563"/>
          <a:ext cx="89757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558800</xdr:colOff>
      <xdr:row>2</xdr:row>
      <xdr:rowOff>177800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57150"/>
          <a:ext cx="501650" cy="5016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6" name="3 - Εικόνα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38841" y="55563"/>
          <a:ext cx="89757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4" name="3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140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558800</xdr:colOff>
      <xdr:row>2</xdr:row>
      <xdr:rowOff>177800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57150"/>
          <a:ext cx="501650" cy="5016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3" name="2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140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558800</xdr:colOff>
      <xdr:row>2</xdr:row>
      <xdr:rowOff>177800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57150"/>
          <a:ext cx="501650" cy="5016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3" name="2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775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558800</xdr:colOff>
      <xdr:row>2</xdr:row>
      <xdr:rowOff>177800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57150"/>
          <a:ext cx="501650" cy="5016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4" name="3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775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558800</xdr:colOff>
      <xdr:row>2</xdr:row>
      <xdr:rowOff>177800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57150"/>
          <a:ext cx="501650" cy="5016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3" name="2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775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558800</xdr:colOff>
      <xdr:row>2</xdr:row>
      <xdr:rowOff>177800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57150"/>
          <a:ext cx="501650" cy="50165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4" name="3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775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558800</xdr:colOff>
      <xdr:row>2</xdr:row>
      <xdr:rowOff>177800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57150"/>
          <a:ext cx="501650" cy="50165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4" name="3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775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558800</xdr:colOff>
      <xdr:row>2</xdr:row>
      <xdr:rowOff>177800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57150"/>
          <a:ext cx="501650" cy="50165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4" name="3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775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558800</xdr:colOff>
      <xdr:row>2</xdr:row>
      <xdr:rowOff>177800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57150"/>
          <a:ext cx="501650" cy="50165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4" name="3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775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558800</xdr:colOff>
      <xdr:row>2</xdr:row>
      <xdr:rowOff>177800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57150"/>
          <a:ext cx="501650" cy="5016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1"/>
  <dimension ref="A1:K57"/>
  <sheetViews>
    <sheetView zoomScale="80" zoomScaleNormal="80" workbookViewId="0">
      <pane ySplit="6" topLeftCell="A7" activePane="bottomLeft" state="frozen"/>
      <selection pane="bottomLeft" activeCell="B1" sqref="A1:B3"/>
    </sheetView>
  </sheetViews>
  <sheetFormatPr defaultColWidth="8.81640625" defaultRowHeight="12.5"/>
  <cols>
    <col min="1" max="1" width="38.6328125" style="2" customWidth="1"/>
    <col min="2" max="11" width="13.6328125" style="2" customWidth="1"/>
    <col min="12" max="16384" width="8.81640625" style="2"/>
  </cols>
  <sheetData>
    <row r="1" spans="1:11" ht="15" customHeight="1">
      <c r="A1" s="21" t="s">
        <v>55</v>
      </c>
      <c r="B1" s="13"/>
      <c r="C1" s="13"/>
      <c r="D1" s="13"/>
      <c r="E1" s="12"/>
      <c r="F1" s="47" t="s">
        <v>50</v>
      </c>
      <c r="H1" s="14"/>
      <c r="I1" s="14"/>
    </row>
    <row r="2" spans="1:11" ht="15" customHeight="1">
      <c r="A2" s="21" t="s">
        <v>53</v>
      </c>
      <c r="B2" s="12"/>
      <c r="C2" s="12"/>
      <c r="D2"/>
      <c r="E2" s="12"/>
      <c r="F2" s="47" t="s">
        <v>61</v>
      </c>
      <c r="H2" s="14"/>
      <c r="I2" s="14"/>
    </row>
    <row r="3" spans="1:11" ht="15" customHeight="1">
      <c r="A3" s="26" t="s">
        <v>54</v>
      </c>
      <c r="B3" s="22"/>
      <c r="C3" s="23"/>
      <c r="D3" s="22"/>
      <c r="E3" s="22"/>
      <c r="F3" s="49" t="s">
        <v>82</v>
      </c>
      <c r="H3" s="14"/>
      <c r="I3" s="14"/>
      <c r="J3" s="24"/>
      <c r="K3" s="24"/>
    </row>
    <row r="4" spans="1:11" ht="15" customHeight="1">
      <c r="A4" s="42"/>
      <c r="B4" s="82" t="s">
        <v>5</v>
      </c>
      <c r="C4" s="83"/>
      <c r="D4" s="84"/>
      <c r="E4" s="82" t="s">
        <v>51</v>
      </c>
      <c r="F4" s="83"/>
      <c r="G4" s="84"/>
      <c r="H4" s="79" t="s">
        <v>6</v>
      </c>
      <c r="I4" s="80"/>
      <c r="J4" s="81" t="s">
        <v>49</v>
      </c>
      <c r="K4" s="81"/>
    </row>
    <row r="5" spans="1:11" ht="15" customHeight="1">
      <c r="A5" s="51" t="s">
        <v>1</v>
      </c>
      <c r="B5" s="52" t="s">
        <v>2</v>
      </c>
      <c r="C5" s="81" t="s">
        <v>3</v>
      </c>
      <c r="D5" s="80"/>
      <c r="E5" s="52" t="s">
        <v>2</v>
      </c>
      <c r="F5" s="81" t="s">
        <v>3</v>
      </c>
      <c r="G5" s="80"/>
      <c r="H5" s="52" t="s">
        <v>2</v>
      </c>
      <c r="I5" s="51" t="s">
        <v>52</v>
      </c>
      <c r="J5" s="50" t="s">
        <v>2</v>
      </c>
      <c r="K5" s="50" t="s">
        <v>52</v>
      </c>
    </row>
    <row r="6" spans="1:11" ht="15" customHeight="1">
      <c r="A6" s="57" t="s">
        <v>57</v>
      </c>
      <c r="B6" s="52" t="s">
        <v>7</v>
      </c>
      <c r="C6" s="74" t="s">
        <v>58</v>
      </c>
      <c r="D6" s="73" t="s">
        <v>59</v>
      </c>
      <c r="E6" s="52" t="s">
        <v>7</v>
      </c>
      <c r="F6" s="74" t="s">
        <v>58</v>
      </c>
      <c r="G6" s="73" t="s">
        <v>59</v>
      </c>
      <c r="H6" s="52" t="s">
        <v>7</v>
      </c>
      <c r="I6" s="51" t="s">
        <v>7</v>
      </c>
      <c r="J6" s="50" t="s">
        <v>7</v>
      </c>
      <c r="K6" s="50" t="s">
        <v>7</v>
      </c>
    </row>
    <row r="7" spans="1:11" ht="15" customHeight="1">
      <c r="A7" s="21" t="s">
        <v>10</v>
      </c>
      <c r="B7" s="59">
        <v>52</v>
      </c>
      <c r="C7" s="59">
        <v>46</v>
      </c>
      <c r="D7" s="59">
        <v>55</v>
      </c>
      <c r="E7" s="59">
        <v>0</v>
      </c>
      <c r="F7" s="59">
        <v>0</v>
      </c>
      <c r="G7" s="59">
        <v>0</v>
      </c>
      <c r="H7" s="34">
        <f t="shared" ref="H7:H45" si="0">B7+E7</f>
        <v>52</v>
      </c>
      <c r="I7" s="34">
        <f t="shared" ref="I7:I45" si="1">C7+D7+F7+G7</f>
        <v>101</v>
      </c>
      <c r="J7" s="27">
        <f>H7/$H$47</f>
        <v>5.1911750024957572E-3</v>
      </c>
      <c r="K7" s="27">
        <f>I7/$I$47</f>
        <v>2.6338847975298856E-4</v>
      </c>
    </row>
    <row r="8" spans="1:11" ht="15" customHeight="1">
      <c r="A8" s="21" t="s">
        <v>11</v>
      </c>
      <c r="B8" s="59">
        <v>138</v>
      </c>
      <c r="C8" s="59">
        <v>2753</v>
      </c>
      <c r="D8" s="59">
        <v>2719</v>
      </c>
      <c r="E8" s="59">
        <v>0</v>
      </c>
      <c r="F8" s="59">
        <v>0</v>
      </c>
      <c r="G8" s="59">
        <v>0</v>
      </c>
      <c r="H8" s="34">
        <f t="shared" si="0"/>
        <v>138</v>
      </c>
      <c r="I8" s="34">
        <f t="shared" si="1"/>
        <v>5472</v>
      </c>
      <c r="J8" s="27">
        <f t="shared" ref="J8:J45" si="2">H8/$H$47</f>
        <v>1.3776579814315664E-2</v>
      </c>
      <c r="K8" s="27">
        <f t="shared" ref="K8:K45" si="3">I8/$I$47</f>
        <v>1.4269918427805478E-2</v>
      </c>
    </row>
    <row r="9" spans="1:11" ht="15" customHeight="1">
      <c r="A9" s="21" t="s">
        <v>12</v>
      </c>
      <c r="B9" s="59">
        <v>2</v>
      </c>
      <c r="C9" s="59">
        <v>1</v>
      </c>
      <c r="D9" s="59">
        <v>0</v>
      </c>
      <c r="E9" s="59">
        <v>0</v>
      </c>
      <c r="F9" s="59">
        <v>0</v>
      </c>
      <c r="G9" s="59">
        <v>0</v>
      </c>
      <c r="H9" s="34">
        <f t="shared" si="0"/>
        <v>2</v>
      </c>
      <c r="I9" s="34">
        <f t="shared" si="1"/>
        <v>1</v>
      </c>
      <c r="J9" s="27">
        <f t="shared" si="2"/>
        <v>1.9966057701906759E-4</v>
      </c>
      <c r="K9" s="27">
        <f t="shared" si="3"/>
        <v>2.6078067302276095E-6</v>
      </c>
    </row>
    <row r="10" spans="1:11" ht="15" customHeight="1">
      <c r="A10" s="21" t="s">
        <v>13</v>
      </c>
      <c r="B10" s="59">
        <v>23</v>
      </c>
      <c r="C10" s="59">
        <v>89</v>
      </c>
      <c r="D10" s="59">
        <v>95</v>
      </c>
      <c r="E10" s="59">
        <v>0</v>
      </c>
      <c r="F10" s="59">
        <v>0</v>
      </c>
      <c r="G10" s="59">
        <v>0</v>
      </c>
      <c r="H10" s="34">
        <f t="shared" si="0"/>
        <v>23</v>
      </c>
      <c r="I10" s="34">
        <f t="shared" si="1"/>
        <v>184</v>
      </c>
      <c r="J10" s="27">
        <f t="shared" si="2"/>
        <v>2.2960966357192772E-3</v>
      </c>
      <c r="K10" s="27">
        <f t="shared" si="3"/>
        <v>4.7983643836188014E-4</v>
      </c>
    </row>
    <row r="11" spans="1:11" ht="15" customHeight="1">
      <c r="A11" s="21" t="s">
        <v>14</v>
      </c>
      <c r="B11" s="59">
        <v>3135</v>
      </c>
      <c r="C11" s="59">
        <v>58701</v>
      </c>
      <c r="D11" s="59">
        <v>51530</v>
      </c>
      <c r="E11" s="59">
        <v>2237</v>
      </c>
      <c r="F11" s="59">
        <v>50813</v>
      </c>
      <c r="G11" s="59">
        <v>67843</v>
      </c>
      <c r="H11" s="34">
        <f t="shared" si="0"/>
        <v>5372</v>
      </c>
      <c r="I11" s="34">
        <f t="shared" si="1"/>
        <v>228887</v>
      </c>
      <c r="J11" s="27">
        <f t="shared" si="2"/>
        <v>0.53628830987321552</v>
      </c>
      <c r="K11" s="27">
        <f t="shared" si="3"/>
        <v>0.59689305906160683</v>
      </c>
    </row>
    <row r="12" spans="1:11" ht="15" customHeight="1">
      <c r="A12" s="21" t="s">
        <v>15</v>
      </c>
      <c r="B12" s="59">
        <v>247</v>
      </c>
      <c r="C12" s="59">
        <v>5149</v>
      </c>
      <c r="D12" s="59">
        <v>5363</v>
      </c>
      <c r="E12" s="59">
        <v>1</v>
      </c>
      <c r="F12" s="59">
        <v>0</v>
      </c>
      <c r="G12" s="59">
        <v>0</v>
      </c>
      <c r="H12" s="34">
        <f t="shared" si="0"/>
        <v>248</v>
      </c>
      <c r="I12" s="34">
        <f t="shared" si="1"/>
        <v>10512</v>
      </c>
      <c r="J12" s="27">
        <f t="shared" si="2"/>
        <v>2.475791155036438E-2</v>
      </c>
      <c r="K12" s="27">
        <f t="shared" si="3"/>
        <v>2.7413264348152631E-2</v>
      </c>
    </row>
    <row r="13" spans="1:11" ht="15" customHeight="1">
      <c r="A13" s="21" t="s">
        <v>16</v>
      </c>
      <c r="B13" s="59">
        <v>264</v>
      </c>
      <c r="C13" s="59">
        <v>2263</v>
      </c>
      <c r="D13" s="59">
        <v>2713</v>
      </c>
      <c r="E13" s="59">
        <v>0</v>
      </c>
      <c r="F13" s="59">
        <v>0</v>
      </c>
      <c r="G13" s="59">
        <v>0</v>
      </c>
      <c r="H13" s="34">
        <f t="shared" si="0"/>
        <v>264</v>
      </c>
      <c r="I13" s="34">
        <f t="shared" si="1"/>
        <v>4976</v>
      </c>
      <c r="J13" s="27">
        <f t="shared" si="2"/>
        <v>2.6355196166516923E-2</v>
      </c>
      <c r="K13" s="27">
        <f t="shared" si="3"/>
        <v>1.2976446289612585E-2</v>
      </c>
    </row>
    <row r="14" spans="1:11" ht="15" customHeight="1">
      <c r="A14" s="21" t="s">
        <v>17</v>
      </c>
      <c r="B14" s="59">
        <v>35</v>
      </c>
      <c r="C14" s="59">
        <v>406</v>
      </c>
      <c r="D14" s="59">
        <v>575</v>
      </c>
      <c r="E14" s="59">
        <v>0</v>
      </c>
      <c r="F14" s="59">
        <v>0</v>
      </c>
      <c r="G14" s="59">
        <v>0</v>
      </c>
      <c r="H14" s="34">
        <f t="shared" si="0"/>
        <v>35</v>
      </c>
      <c r="I14" s="34">
        <f t="shared" si="1"/>
        <v>981</v>
      </c>
      <c r="J14" s="27">
        <f t="shared" si="2"/>
        <v>3.4940600978336828E-3</v>
      </c>
      <c r="K14" s="27">
        <f t="shared" si="3"/>
        <v>2.5582584023532847E-3</v>
      </c>
    </row>
    <row r="15" spans="1:11" ht="15" customHeight="1">
      <c r="A15" s="21" t="s">
        <v>18</v>
      </c>
      <c r="B15" s="59">
        <v>64</v>
      </c>
      <c r="C15" s="59">
        <v>638</v>
      </c>
      <c r="D15" s="59">
        <v>848</v>
      </c>
      <c r="E15" s="59">
        <v>0</v>
      </c>
      <c r="F15" s="59">
        <v>0</v>
      </c>
      <c r="G15" s="59">
        <v>0</v>
      </c>
      <c r="H15" s="34">
        <f t="shared" si="0"/>
        <v>64</v>
      </c>
      <c r="I15" s="34">
        <f t="shared" si="1"/>
        <v>1486</v>
      </c>
      <c r="J15" s="27">
        <f t="shared" si="2"/>
        <v>6.3891384646101628E-3</v>
      </c>
      <c r="K15" s="27">
        <f t="shared" si="3"/>
        <v>3.8752008011182274E-3</v>
      </c>
    </row>
    <row r="16" spans="1:11" ht="15" customHeight="1">
      <c r="A16" s="21" t="s">
        <v>19</v>
      </c>
      <c r="B16" s="59">
        <v>449</v>
      </c>
      <c r="C16" s="59">
        <v>10342</v>
      </c>
      <c r="D16" s="59">
        <v>11462</v>
      </c>
      <c r="E16" s="59">
        <v>16</v>
      </c>
      <c r="F16" s="59">
        <v>458</v>
      </c>
      <c r="G16" s="59">
        <v>370</v>
      </c>
      <c r="H16" s="34">
        <f t="shared" si="0"/>
        <v>465</v>
      </c>
      <c r="I16" s="34">
        <f t="shared" si="1"/>
        <v>22632</v>
      </c>
      <c r="J16" s="27">
        <f t="shared" si="2"/>
        <v>4.6421084156933211E-2</v>
      </c>
      <c r="K16" s="27">
        <f t="shared" si="3"/>
        <v>5.9019881918511256E-2</v>
      </c>
    </row>
    <row r="17" spans="1:11" ht="15" customHeight="1">
      <c r="A17" s="21" t="s">
        <v>20</v>
      </c>
      <c r="B17" s="59">
        <v>16</v>
      </c>
      <c r="C17" s="59">
        <v>111</v>
      </c>
      <c r="D17" s="59">
        <v>156</v>
      </c>
      <c r="E17" s="59">
        <v>0</v>
      </c>
      <c r="F17" s="59">
        <v>0</v>
      </c>
      <c r="G17" s="59">
        <v>0</v>
      </c>
      <c r="H17" s="34">
        <f t="shared" si="0"/>
        <v>16</v>
      </c>
      <c r="I17" s="34">
        <f t="shared" si="1"/>
        <v>267</v>
      </c>
      <c r="J17" s="27">
        <f t="shared" si="2"/>
        <v>1.5972846161525407E-3</v>
      </c>
      <c r="K17" s="27">
        <f t="shared" si="3"/>
        <v>6.9628439697077171E-4</v>
      </c>
    </row>
    <row r="18" spans="1:11" ht="15" customHeight="1">
      <c r="A18" s="21" t="s">
        <v>21</v>
      </c>
      <c r="B18" s="59">
        <v>62</v>
      </c>
      <c r="C18" s="59">
        <v>68</v>
      </c>
      <c r="D18" s="59">
        <v>133</v>
      </c>
      <c r="E18" s="59">
        <v>0</v>
      </c>
      <c r="F18" s="59">
        <v>0</v>
      </c>
      <c r="G18" s="59">
        <v>0</v>
      </c>
      <c r="H18" s="34">
        <f t="shared" si="0"/>
        <v>62</v>
      </c>
      <c r="I18" s="34">
        <f t="shared" si="1"/>
        <v>201</v>
      </c>
      <c r="J18" s="27">
        <f t="shared" si="2"/>
        <v>6.1894778875910949E-3</v>
      </c>
      <c r="K18" s="27">
        <f t="shared" si="3"/>
        <v>5.2416915277574952E-4</v>
      </c>
    </row>
    <row r="19" spans="1:11" ht="15" customHeight="1">
      <c r="A19" s="21" t="s">
        <v>22</v>
      </c>
      <c r="B19" s="59">
        <v>102</v>
      </c>
      <c r="C19" s="59">
        <v>613</v>
      </c>
      <c r="D19" s="59">
        <v>643</v>
      </c>
      <c r="E19" s="59">
        <v>0</v>
      </c>
      <c r="F19" s="59">
        <v>0</v>
      </c>
      <c r="G19" s="59">
        <v>0</v>
      </c>
      <c r="H19" s="34">
        <f t="shared" si="0"/>
        <v>102</v>
      </c>
      <c r="I19" s="34">
        <f t="shared" si="1"/>
        <v>1256</v>
      </c>
      <c r="J19" s="27">
        <f t="shared" si="2"/>
        <v>1.0182689427972447E-2</v>
      </c>
      <c r="K19" s="27">
        <f t="shared" si="3"/>
        <v>3.2754052531658775E-3</v>
      </c>
    </row>
    <row r="20" spans="1:11" ht="15" customHeight="1">
      <c r="A20" s="21" t="s">
        <v>23</v>
      </c>
      <c r="B20" s="59">
        <v>13</v>
      </c>
      <c r="C20" s="59">
        <v>8</v>
      </c>
      <c r="D20" s="59">
        <v>16</v>
      </c>
      <c r="E20" s="59">
        <v>0</v>
      </c>
      <c r="F20" s="59">
        <v>0</v>
      </c>
      <c r="G20" s="59">
        <v>0</v>
      </c>
      <c r="H20" s="34">
        <f t="shared" si="0"/>
        <v>13</v>
      </c>
      <c r="I20" s="34">
        <f t="shared" si="1"/>
        <v>24</v>
      </c>
      <c r="J20" s="27">
        <f t="shared" si="2"/>
        <v>1.2977937506239393E-3</v>
      </c>
      <c r="K20" s="27">
        <f t="shared" si="3"/>
        <v>6.2587361525462632E-5</v>
      </c>
    </row>
    <row r="21" spans="1:11" ht="15" customHeight="1">
      <c r="A21" s="21" t="s">
        <v>24</v>
      </c>
      <c r="B21" s="59">
        <v>22</v>
      </c>
      <c r="C21" s="59">
        <v>42</v>
      </c>
      <c r="D21" s="59">
        <v>36</v>
      </c>
      <c r="E21" s="59">
        <v>0</v>
      </c>
      <c r="F21" s="59">
        <v>0</v>
      </c>
      <c r="G21" s="59">
        <v>0</v>
      </c>
      <c r="H21" s="34">
        <f t="shared" si="0"/>
        <v>22</v>
      </c>
      <c r="I21" s="34">
        <f t="shared" si="1"/>
        <v>78</v>
      </c>
      <c r="J21" s="27">
        <f t="shared" si="2"/>
        <v>2.1962663472097433E-3</v>
      </c>
      <c r="K21" s="27">
        <f t="shared" si="3"/>
        <v>2.0340892495775354E-4</v>
      </c>
    </row>
    <row r="22" spans="1:11" ht="15" customHeight="1">
      <c r="A22" s="21" t="s">
        <v>25</v>
      </c>
      <c r="B22" s="59">
        <v>24</v>
      </c>
      <c r="C22" s="59">
        <v>35</v>
      </c>
      <c r="D22" s="59">
        <v>79</v>
      </c>
      <c r="E22" s="59">
        <v>0</v>
      </c>
      <c r="F22" s="59">
        <v>0</v>
      </c>
      <c r="G22" s="59">
        <v>0</v>
      </c>
      <c r="H22" s="34">
        <f t="shared" si="0"/>
        <v>24</v>
      </c>
      <c r="I22" s="34">
        <f t="shared" si="1"/>
        <v>114</v>
      </c>
      <c r="J22" s="27">
        <f t="shared" si="2"/>
        <v>2.3959269242288112E-3</v>
      </c>
      <c r="K22" s="27">
        <f t="shared" si="3"/>
        <v>2.9728996724594746E-4</v>
      </c>
    </row>
    <row r="23" spans="1:11" ht="15" customHeight="1">
      <c r="A23" s="21" t="s">
        <v>26</v>
      </c>
      <c r="B23" s="59">
        <v>28</v>
      </c>
      <c r="C23" s="59">
        <v>413</v>
      </c>
      <c r="D23" s="59">
        <v>504</v>
      </c>
      <c r="E23" s="59">
        <v>0</v>
      </c>
      <c r="F23" s="59">
        <v>0</v>
      </c>
      <c r="G23" s="59">
        <v>0</v>
      </c>
      <c r="H23" s="34">
        <f t="shared" si="0"/>
        <v>28</v>
      </c>
      <c r="I23" s="34">
        <f t="shared" si="1"/>
        <v>917</v>
      </c>
      <c r="J23" s="27">
        <f t="shared" si="2"/>
        <v>2.7952480782669461E-3</v>
      </c>
      <c r="K23" s="27">
        <f t="shared" si="3"/>
        <v>2.3913587716187178E-3</v>
      </c>
    </row>
    <row r="24" spans="1:11" ht="15" customHeight="1">
      <c r="A24" s="21" t="s">
        <v>27</v>
      </c>
      <c r="B24" s="59">
        <v>82</v>
      </c>
      <c r="C24" s="59">
        <v>475</v>
      </c>
      <c r="D24" s="59">
        <v>624</v>
      </c>
      <c r="E24" s="59">
        <v>1</v>
      </c>
      <c r="F24" s="59">
        <v>0</v>
      </c>
      <c r="G24" s="59">
        <v>0</v>
      </c>
      <c r="H24" s="34">
        <f t="shared" si="0"/>
        <v>83</v>
      </c>
      <c r="I24" s="34">
        <f t="shared" si="1"/>
        <v>1099</v>
      </c>
      <c r="J24" s="27">
        <f t="shared" si="2"/>
        <v>8.2859139462913046E-3</v>
      </c>
      <c r="K24" s="27">
        <f t="shared" si="3"/>
        <v>2.8659795965201426E-3</v>
      </c>
    </row>
    <row r="25" spans="1:11" ht="15" customHeight="1">
      <c r="A25" s="21" t="s">
        <v>28</v>
      </c>
      <c r="B25" s="59">
        <v>158</v>
      </c>
      <c r="C25" s="59">
        <v>2154</v>
      </c>
      <c r="D25" s="59">
        <v>2603</v>
      </c>
      <c r="E25" s="59">
        <v>5</v>
      </c>
      <c r="F25" s="59">
        <v>0</v>
      </c>
      <c r="G25" s="59">
        <v>0</v>
      </c>
      <c r="H25" s="34">
        <f t="shared" si="0"/>
        <v>163</v>
      </c>
      <c r="I25" s="34">
        <f t="shared" si="1"/>
        <v>4757</v>
      </c>
      <c r="J25" s="27">
        <f t="shared" si="2"/>
        <v>1.627233702705401E-2</v>
      </c>
      <c r="K25" s="27">
        <f t="shared" si="3"/>
        <v>1.2405336615692738E-2</v>
      </c>
    </row>
    <row r="26" spans="1:11" ht="15" customHeight="1">
      <c r="A26" s="21" t="s">
        <v>29</v>
      </c>
      <c r="B26" s="59">
        <v>173</v>
      </c>
      <c r="C26" s="59">
        <v>2526</v>
      </c>
      <c r="D26" s="59">
        <v>2401</v>
      </c>
      <c r="E26" s="59">
        <v>0</v>
      </c>
      <c r="F26" s="59">
        <v>0</v>
      </c>
      <c r="G26" s="59">
        <v>0</v>
      </c>
      <c r="H26" s="34">
        <f t="shared" si="0"/>
        <v>173</v>
      </c>
      <c r="I26" s="34">
        <f t="shared" si="1"/>
        <v>4927</v>
      </c>
      <c r="J26" s="27">
        <f t="shared" si="2"/>
        <v>1.7270639912149346E-2</v>
      </c>
      <c r="K26" s="27">
        <f t="shared" si="3"/>
        <v>1.2848663759831432E-2</v>
      </c>
    </row>
    <row r="27" spans="1:11" ht="15" customHeight="1">
      <c r="A27" s="21" t="s">
        <v>30</v>
      </c>
      <c r="B27" s="59">
        <v>24</v>
      </c>
      <c r="C27" s="59">
        <v>46</v>
      </c>
      <c r="D27" s="59">
        <v>98</v>
      </c>
      <c r="E27" s="59">
        <v>0</v>
      </c>
      <c r="F27" s="59">
        <v>0</v>
      </c>
      <c r="G27" s="59">
        <v>0</v>
      </c>
      <c r="H27" s="34">
        <f t="shared" si="0"/>
        <v>24</v>
      </c>
      <c r="I27" s="34">
        <f t="shared" si="1"/>
        <v>144</v>
      </c>
      <c r="J27" s="27">
        <f t="shared" si="2"/>
        <v>2.3959269242288112E-3</v>
      </c>
      <c r="K27" s="27">
        <f t="shared" si="3"/>
        <v>3.7552416915277573E-4</v>
      </c>
    </row>
    <row r="28" spans="1:11" ht="15" customHeight="1">
      <c r="A28" s="21" t="s">
        <v>31</v>
      </c>
      <c r="B28" s="59">
        <v>34</v>
      </c>
      <c r="C28" s="59">
        <v>203</v>
      </c>
      <c r="D28" s="59">
        <v>320</v>
      </c>
      <c r="E28" s="59">
        <v>0</v>
      </c>
      <c r="F28" s="59">
        <v>0</v>
      </c>
      <c r="G28" s="59">
        <v>0</v>
      </c>
      <c r="H28" s="34">
        <f t="shared" si="0"/>
        <v>34</v>
      </c>
      <c r="I28" s="34">
        <f t="shared" si="1"/>
        <v>523</v>
      </c>
      <c r="J28" s="27">
        <f t="shared" si="2"/>
        <v>3.3942298093241488E-3</v>
      </c>
      <c r="K28" s="27">
        <f t="shared" si="3"/>
        <v>1.3638829199090396E-3</v>
      </c>
    </row>
    <row r="29" spans="1:11" ht="15" customHeight="1">
      <c r="A29" s="21" t="s">
        <v>32</v>
      </c>
      <c r="B29" s="59">
        <v>23</v>
      </c>
      <c r="C29" s="59">
        <v>222</v>
      </c>
      <c r="D29" s="59">
        <v>240</v>
      </c>
      <c r="E29" s="59">
        <v>0</v>
      </c>
      <c r="F29" s="59">
        <v>0</v>
      </c>
      <c r="G29" s="59">
        <v>0</v>
      </c>
      <c r="H29" s="34">
        <f t="shared" si="0"/>
        <v>23</v>
      </c>
      <c r="I29" s="34">
        <f t="shared" si="1"/>
        <v>462</v>
      </c>
      <c r="J29" s="27">
        <f t="shared" si="2"/>
        <v>2.2960966357192772E-3</v>
      </c>
      <c r="K29" s="27">
        <f t="shared" si="3"/>
        <v>1.2048067093651555E-3</v>
      </c>
    </row>
    <row r="30" spans="1:11" ht="15" customHeight="1">
      <c r="A30" s="21" t="s">
        <v>33</v>
      </c>
      <c r="B30" s="59">
        <v>144</v>
      </c>
      <c r="C30" s="59">
        <v>1036</v>
      </c>
      <c r="D30" s="59">
        <v>982</v>
      </c>
      <c r="E30" s="59">
        <v>0</v>
      </c>
      <c r="F30" s="59">
        <v>0</v>
      </c>
      <c r="G30" s="59">
        <v>0</v>
      </c>
      <c r="H30" s="34">
        <f t="shared" si="0"/>
        <v>144</v>
      </c>
      <c r="I30" s="34">
        <f t="shared" si="1"/>
        <v>2018</v>
      </c>
      <c r="J30" s="27">
        <f t="shared" si="2"/>
        <v>1.4375561545372867E-2</v>
      </c>
      <c r="K30" s="27">
        <f t="shared" si="3"/>
        <v>5.2625539815993154E-3</v>
      </c>
    </row>
    <row r="31" spans="1:11" ht="15" customHeight="1">
      <c r="A31" s="21" t="s">
        <v>34</v>
      </c>
      <c r="B31" s="59">
        <v>54</v>
      </c>
      <c r="C31" s="59">
        <v>370</v>
      </c>
      <c r="D31" s="59">
        <v>487</v>
      </c>
      <c r="E31" s="59">
        <v>0</v>
      </c>
      <c r="F31" s="59">
        <v>0</v>
      </c>
      <c r="G31" s="59">
        <v>0</v>
      </c>
      <c r="H31" s="34">
        <f t="shared" si="0"/>
        <v>54</v>
      </c>
      <c r="I31" s="34">
        <f t="shared" si="1"/>
        <v>857</v>
      </c>
      <c r="J31" s="27">
        <f t="shared" si="2"/>
        <v>5.3908355795148251E-3</v>
      </c>
      <c r="K31" s="27">
        <f t="shared" si="3"/>
        <v>2.2348903678050614E-3</v>
      </c>
    </row>
    <row r="32" spans="1:11" ht="15" customHeight="1">
      <c r="A32" s="21" t="s">
        <v>35</v>
      </c>
      <c r="B32" s="59">
        <v>62</v>
      </c>
      <c r="C32" s="59">
        <v>1202</v>
      </c>
      <c r="D32" s="59">
        <v>1217</v>
      </c>
      <c r="E32" s="59">
        <v>5</v>
      </c>
      <c r="F32" s="59">
        <v>0</v>
      </c>
      <c r="G32" s="59">
        <v>0</v>
      </c>
      <c r="H32" s="34">
        <f t="shared" si="0"/>
        <v>67</v>
      </c>
      <c r="I32" s="34">
        <f t="shared" si="1"/>
        <v>2419</v>
      </c>
      <c r="J32" s="27">
        <f t="shared" si="2"/>
        <v>6.6886293301387642E-3</v>
      </c>
      <c r="K32" s="27">
        <f t="shared" si="3"/>
        <v>6.3082844804205869E-3</v>
      </c>
    </row>
    <row r="33" spans="1:11" ht="15" customHeight="1">
      <c r="A33" s="21" t="s">
        <v>36</v>
      </c>
      <c r="B33" s="59">
        <v>246</v>
      </c>
      <c r="C33" s="59">
        <v>3260</v>
      </c>
      <c r="D33" s="59">
        <v>3535</v>
      </c>
      <c r="E33" s="59">
        <v>0</v>
      </c>
      <c r="F33" s="59">
        <v>0</v>
      </c>
      <c r="G33" s="59">
        <v>0</v>
      </c>
      <c r="H33" s="34">
        <f t="shared" si="0"/>
        <v>246</v>
      </c>
      <c r="I33" s="34">
        <f t="shared" si="1"/>
        <v>6795</v>
      </c>
      <c r="J33" s="27">
        <f t="shared" si="2"/>
        <v>2.4558250973345314E-2</v>
      </c>
      <c r="K33" s="27">
        <f t="shared" si="3"/>
        <v>1.7720046731896606E-2</v>
      </c>
    </row>
    <row r="34" spans="1:11" ht="15" customHeight="1">
      <c r="A34" s="21" t="s">
        <v>37</v>
      </c>
      <c r="B34" s="59">
        <v>82</v>
      </c>
      <c r="C34" s="59">
        <v>727</v>
      </c>
      <c r="D34" s="59">
        <v>901</v>
      </c>
      <c r="E34" s="59">
        <v>0</v>
      </c>
      <c r="F34" s="59">
        <v>0</v>
      </c>
      <c r="G34" s="59">
        <v>0</v>
      </c>
      <c r="H34" s="34">
        <f t="shared" si="0"/>
        <v>82</v>
      </c>
      <c r="I34" s="34">
        <f t="shared" si="1"/>
        <v>1628</v>
      </c>
      <c r="J34" s="27">
        <f t="shared" si="2"/>
        <v>8.1860836577817703E-3</v>
      </c>
      <c r="K34" s="27">
        <f t="shared" si="3"/>
        <v>4.2455093568105479E-3</v>
      </c>
    </row>
    <row r="35" spans="1:11" ht="15" customHeight="1">
      <c r="A35" s="21" t="s">
        <v>38</v>
      </c>
      <c r="B35" s="59">
        <v>1</v>
      </c>
      <c r="C35" s="59">
        <v>0</v>
      </c>
      <c r="D35" s="59">
        <v>0</v>
      </c>
      <c r="E35" s="59">
        <v>2</v>
      </c>
      <c r="F35" s="59">
        <v>1</v>
      </c>
      <c r="G35" s="59">
        <v>0</v>
      </c>
      <c r="H35" s="34">
        <f t="shared" si="0"/>
        <v>3</v>
      </c>
      <c r="I35" s="34">
        <f t="shared" si="1"/>
        <v>1</v>
      </c>
      <c r="J35" s="27">
        <f t="shared" si="2"/>
        <v>2.9949086552860139E-4</v>
      </c>
      <c r="K35" s="27">
        <f t="shared" si="3"/>
        <v>2.6078067302276095E-6</v>
      </c>
    </row>
    <row r="36" spans="1:11" ht="15" customHeight="1">
      <c r="A36" s="21" t="s">
        <v>39</v>
      </c>
      <c r="B36" s="59">
        <v>96</v>
      </c>
      <c r="C36" s="59">
        <v>1294</v>
      </c>
      <c r="D36" s="59">
        <v>1474</v>
      </c>
      <c r="E36" s="59">
        <v>0</v>
      </c>
      <c r="F36" s="59">
        <v>0</v>
      </c>
      <c r="G36" s="59">
        <v>0</v>
      </c>
      <c r="H36" s="34">
        <f t="shared" si="0"/>
        <v>96</v>
      </c>
      <c r="I36" s="34">
        <f t="shared" si="1"/>
        <v>2768</v>
      </c>
      <c r="J36" s="27">
        <f t="shared" si="2"/>
        <v>9.5837076969152446E-3</v>
      </c>
      <c r="K36" s="27">
        <f t="shared" si="3"/>
        <v>7.2184090292700225E-3</v>
      </c>
    </row>
    <row r="37" spans="1:11" ht="15" customHeight="1">
      <c r="A37" s="21" t="s">
        <v>40</v>
      </c>
      <c r="B37" s="59">
        <v>306</v>
      </c>
      <c r="C37" s="59">
        <v>6599</v>
      </c>
      <c r="D37" s="59">
        <v>6540</v>
      </c>
      <c r="E37" s="59">
        <v>3</v>
      </c>
      <c r="F37" s="59">
        <v>0</v>
      </c>
      <c r="G37" s="59">
        <v>0</v>
      </c>
      <c r="H37" s="34">
        <f t="shared" si="0"/>
        <v>309</v>
      </c>
      <c r="I37" s="34">
        <f t="shared" si="1"/>
        <v>13139</v>
      </c>
      <c r="J37" s="27">
        <f t="shared" si="2"/>
        <v>3.0847559149445942E-2</v>
      </c>
      <c r="K37" s="27">
        <f t="shared" si="3"/>
        <v>3.4263972628460558E-2</v>
      </c>
    </row>
    <row r="38" spans="1:11" ht="15" customHeight="1">
      <c r="A38" s="21" t="s">
        <v>41</v>
      </c>
      <c r="B38" s="59">
        <v>202</v>
      </c>
      <c r="C38" s="59">
        <v>2461</v>
      </c>
      <c r="D38" s="59">
        <v>2423</v>
      </c>
      <c r="E38" s="59">
        <v>0</v>
      </c>
      <c r="F38" s="59">
        <v>0</v>
      </c>
      <c r="G38" s="59">
        <v>0</v>
      </c>
      <c r="H38" s="34">
        <f t="shared" si="0"/>
        <v>202</v>
      </c>
      <c r="I38" s="34">
        <f t="shared" si="1"/>
        <v>4884</v>
      </c>
      <c r="J38" s="27">
        <f t="shared" si="2"/>
        <v>2.0165718278925826E-2</v>
      </c>
      <c r="K38" s="27">
        <f t="shared" si="3"/>
        <v>1.2736528070431644E-2</v>
      </c>
    </row>
    <row r="39" spans="1:11" ht="15" customHeight="1">
      <c r="A39" s="21" t="s">
        <v>42</v>
      </c>
      <c r="B39" s="59">
        <v>119</v>
      </c>
      <c r="C39" s="59">
        <v>2286</v>
      </c>
      <c r="D39" s="59">
        <v>2260</v>
      </c>
      <c r="E39" s="59">
        <v>0</v>
      </c>
      <c r="F39" s="59">
        <v>0</v>
      </c>
      <c r="G39" s="59">
        <v>0</v>
      </c>
      <c r="H39" s="34">
        <f t="shared" si="0"/>
        <v>119</v>
      </c>
      <c r="I39" s="34">
        <f t="shared" si="1"/>
        <v>4546</v>
      </c>
      <c r="J39" s="27">
        <f t="shared" si="2"/>
        <v>1.1879804332634521E-2</v>
      </c>
      <c r="K39" s="27">
        <f t="shared" si="3"/>
        <v>1.1855089395614712E-2</v>
      </c>
    </row>
    <row r="40" spans="1:11" ht="15" customHeight="1">
      <c r="A40" s="21" t="s">
        <v>43</v>
      </c>
      <c r="B40" s="59">
        <v>58</v>
      </c>
      <c r="C40" s="59">
        <v>219</v>
      </c>
      <c r="D40" s="59">
        <v>288</v>
      </c>
      <c r="E40" s="59">
        <v>0</v>
      </c>
      <c r="F40" s="59">
        <v>0</v>
      </c>
      <c r="G40" s="59">
        <v>0</v>
      </c>
      <c r="H40" s="34">
        <f t="shared" si="0"/>
        <v>58</v>
      </c>
      <c r="I40" s="34">
        <f t="shared" si="1"/>
        <v>507</v>
      </c>
      <c r="J40" s="27">
        <f t="shared" si="2"/>
        <v>5.79015673355296E-3</v>
      </c>
      <c r="K40" s="27">
        <f t="shared" si="3"/>
        <v>1.3221580122253979E-3</v>
      </c>
    </row>
    <row r="41" spans="1:11" ht="15" customHeight="1">
      <c r="A41" s="21" t="s">
        <v>44</v>
      </c>
      <c r="B41" s="59">
        <v>40</v>
      </c>
      <c r="C41" s="59">
        <v>180</v>
      </c>
      <c r="D41" s="59">
        <v>230</v>
      </c>
      <c r="E41" s="59">
        <v>0</v>
      </c>
      <c r="F41" s="59">
        <v>0</v>
      </c>
      <c r="G41" s="59">
        <v>0</v>
      </c>
      <c r="H41" s="34">
        <f t="shared" si="0"/>
        <v>40</v>
      </c>
      <c r="I41" s="34">
        <f t="shared" si="1"/>
        <v>410</v>
      </c>
      <c r="J41" s="27">
        <f t="shared" si="2"/>
        <v>3.9932115403813516E-3</v>
      </c>
      <c r="K41" s="27">
        <f t="shared" si="3"/>
        <v>1.0692007593933199E-3</v>
      </c>
    </row>
    <row r="42" spans="1:11" ht="15" customHeight="1">
      <c r="A42" s="21" t="s">
        <v>45</v>
      </c>
      <c r="B42" s="59">
        <v>42</v>
      </c>
      <c r="C42" s="59">
        <v>91</v>
      </c>
      <c r="D42" s="59">
        <v>129</v>
      </c>
      <c r="E42" s="59">
        <v>0</v>
      </c>
      <c r="F42" s="59">
        <v>0</v>
      </c>
      <c r="G42" s="59">
        <v>0</v>
      </c>
      <c r="H42" s="34">
        <f t="shared" si="0"/>
        <v>42</v>
      </c>
      <c r="I42" s="34">
        <f t="shared" si="1"/>
        <v>220</v>
      </c>
      <c r="J42" s="27">
        <f t="shared" si="2"/>
        <v>4.1928721174004195E-3</v>
      </c>
      <c r="K42" s="27">
        <f t="shared" si="3"/>
        <v>5.7371748065007406E-4</v>
      </c>
    </row>
    <row r="43" spans="1:11" ht="15" customHeight="1">
      <c r="A43" s="21" t="s">
        <v>46</v>
      </c>
      <c r="B43" s="59">
        <v>26</v>
      </c>
      <c r="C43" s="59">
        <v>108</v>
      </c>
      <c r="D43" s="59">
        <v>235</v>
      </c>
      <c r="E43" s="59">
        <v>0</v>
      </c>
      <c r="F43" s="59">
        <v>0</v>
      </c>
      <c r="G43" s="59">
        <v>0</v>
      </c>
      <c r="H43" s="34">
        <f t="shared" si="0"/>
        <v>26</v>
      </c>
      <c r="I43" s="34">
        <f t="shared" si="1"/>
        <v>343</v>
      </c>
      <c r="J43" s="27">
        <f t="shared" si="2"/>
        <v>2.5955875012478786E-3</v>
      </c>
      <c r="K43" s="27">
        <f t="shared" si="3"/>
        <v>8.9447770846806998E-4</v>
      </c>
    </row>
    <row r="44" spans="1:11" ht="15" customHeight="1">
      <c r="A44" s="21" t="s">
        <v>47</v>
      </c>
      <c r="B44" s="59">
        <v>734</v>
      </c>
      <c r="C44" s="59">
        <v>13937</v>
      </c>
      <c r="D44" s="59">
        <v>16921</v>
      </c>
      <c r="E44" s="59">
        <v>297</v>
      </c>
      <c r="F44" s="59">
        <v>8746</v>
      </c>
      <c r="G44" s="59">
        <v>12521</v>
      </c>
      <c r="H44" s="34">
        <f t="shared" si="0"/>
        <v>1031</v>
      </c>
      <c r="I44" s="34">
        <f t="shared" si="1"/>
        <v>52125</v>
      </c>
      <c r="J44" s="27">
        <f t="shared" si="2"/>
        <v>0.10292502745332933</v>
      </c>
      <c r="K44" s="27">
        <f t="shared" si="3"/>
        <v>0.13593192581311414</v>
      </c>
    </row>
    <row r="45" spans="1:11" ht="15" customHeight="1">
      <c r="A45" s="21" t="s">
        <v>48</v>
      </c>
      <c r="B45" s="59">
        <v>68</v>
      </c>
      <c r="C45" s="59">
        <v>373</v>
      </c>
      <c r="D45" s="59">
        <v>430</v>
      </c>
      <c r="E45" s="59">
        <v>0</v>
      </c>
      <c r="F45" s="59">
        <v>0</v>
      </c>
      <c r="G45" s="59">
        <v>0</v>
      </c>
      <c r="H45" s="34">
        <f t="shared" si="0"/>
        <v>68</v>
      </c>
      <c r="I45" s="34">
        <f t="shared" si="1"/>
        <v>803</v>
      </c>
      <c r="J45" s="27">
        <f t="shared" si="2"/>
        <v>6.7884596186482977E-3</v>
      </c>
      <c r="K45" s="27">
        <f t="shared" si="3"/>
        <v>2.0940688043727704E-3</v>
      </c>
    </row>
    <row r="46" spans="1:11" ht="5" customHeight="1">
      <c r="A46" s="12"/>
      <c r="B46" s="16"/>
      <c r="C46" s="16"/>
      <c r="D46" s="16"/>
      <c r="E46" s="16"/>
      <c r="F46" s="16"/>
      <c r="G46" s="16"/>
      <c r="H46" s="16"/>
      <c r="I46" s="16"/>
    </row>
    <row r="47" spans="1:11" ht="15" customHeight="1">
      <c r="A47" s="46" t="s">
        <v>4</v>
      </c>
      <c r="B47" s="54">
        <f>SUM(B7:B45)</f>
        <v>7450</v>
      </c>
      <c r="C47" s="54">
        <f t="shared" ref="C47:I47" si="4">SUM(C7:C45)</f>
        <v>121447</v>
      </c>
      <c r="D47" s="55">
        <f t="shared" si="4"/>
        <v>121265</v>
      </c>
      <c r="E47" s="54">
        <f t="shared" si="4"/>
        <v>2567</v>
      </c>
      <c r="F47" s="54">
        <f t="shared" si="4"/>
        <v>60018</v>
      </c>
      <c r="G47" s="55">
        <f t="shared" si="4"/>
        <v>80734</v>
      </c>
      <c r="H47" s="54">
        <f t="shared" si="4"/>
        <v>10017</v>
      </c>
      <c r="I47" s="55">
        <f t="shared" si="4"/>
        <v>383464</v>
      </c>
      <c r="J47" s="56">
        <f>SUM(J7:J45)</f>
        <v>0.99999999999999978</v>
      </c>
      <c r="K47" s="56">
        <f>SUM(K7:K45)</f>
        <v>1</v>
      </c>
    </row>
    <row r="48" spans="1:11" ht="5" customHeight="1">
      <c r="A48" s="15"/>
      <c r="B48" s="16"/>
      <c r="C48" s="16"/>
      <c r="D48" s="16"/>
      <c r="E48" s="16"/>
      <c r="F48" s="16"/>
      <c r="G48" s="16"/>
      <c r="H48" s="16"/>
      <c r="I48" s="16"/>
    </row>
    <row r="49" spans="1:9" ht="15" customHeight="1">
      <c r="A49" s="58" t="s">
        <v>68</v>
      </c>
      <c r="B49" s="34">
        <v>12573</v>
      </c>
      <c r="C49" s="34">
        <v>487780</v>
      </c>
      <c r="D49" s="34">
        <v>487090</v>
      </c>
      <c r="E49" s="34">
        <v>10327</v>
      </c>
      <c r="F49" s="34">
        <v>617814</v>
      </c>
      <c r="G49" s="34">
        <v>660500</v>
      </c>
      <c r="H49" s="34">
        <f>B49+E49</f>
        <v>22900</v>
      </c>
      <c r="I49" s="34">
        <f>C49+D49+F49+G49</f>
        <v>2253184</v>
      </c>
    </row>
    <row r="50" spans="1:9" ht="15" customHeight="1">
      <c r="A50" s="58" t="s">
        <v>69</v>
      </c>
      <c r="B50" s="34">
        <f>B47</f>
        <v>7450</v>
      </c>
      <c r="C50" s="34">
        <f t="shared" ref="C50:I50" si="5">C47</f>
        <v>121447</v>
      </c>
      <c r="D50" s="34">
        <f t="shared" si="5"/>
        <v>121265</v>
      </c>
      <c r="E50" s="34">
        <f t="shared" si="5"/>
        <v>2567</v>
      </c>
      <c r="F50" s="34">
        <f t="shared" si="5"/>
        <v>60018</v>
      </c>
      <c r="G50" s="34">
        <f t="shared" si="5"/>
        <v>80734</v>
      </c>
      <c r="H50" s="34">
        <f t="shared" si="5"/>
        <v>10017</v>
      </c>
      <c r="I50" s="34">
        <f t="shared" si="5"/>
        <v>383464</v>
      </c>
    </row>
    <row r="51" spans="1:9" ht="15" customHeight="1">
      <c r="A51" s="58" t="s">
        <v>78</v>
      </c>
      <c r="B51" s="27">
        <f>(B50-B49)/B49</f>
        <v>-0.40746043108247831</v>
      </c>
      <c r="C51" s="27">
        <f t="shared" ref="C51:I51" si="6">(C50-C49)/C49</f>
        <v>-0.75102095206855546</v>
      </c>
      <c r="D51" s="27">
        <f t="shared" si="6"/>
        <v>-0.75104190190724507</v>
      </c>
      <c r="E51" s="27">
        <f t="shared" si="6"/>
        <v>-0.75142829476130535</v>
      </c>
      <c r="F51" s="27">
        <f t="shared" si="6"/>
        <v>-0.9028542571065078</v>
      </c>
      <c r="G51" s="27">
        <f t="shared" si="6"/>
        <v>-0.87776835730507197</v>
      </c>
      <c r="H51" s="27">
        <f t="shared" si="6"/>
        <v>-0.56257641921397383</v>
      </c>
      <c r="I51" s="27">
        <f t="shared" si="6"/>
        <v>-0.82981238993353401</v>
      </c>
    </row>
    <row r="52" spans="1:9" ht="15" customHeight="1">
      <c r="A52" s="4"/>
      <c r="B52" s="5"/>
      <c r="C52" s="5"/>
      <c r="D52" s="5"/>
      <c r="E52" s="5"/>
      <c r="F52" s="5"/>
      <c r="G52" s="5"/>
    </row>
    <row r="53" spans="1:9" ht="15" customHeight="1"/>
    <row r="54" spans="1:9" ht="15" customHeight="1">
      <c r="A54" s="6"/>
    </row>
    <row r="55" spans="1:9" ht="15" customHeight="1">
      <c r="A55" s="3"/>
    </row>
    <row r="56" spans="1:9" ht="15" customHeight="1">
      <c r="A56" s="4"/>
    </row>
    <row r="57" spans="1:9" ht="15" customHeight="1">
      <c r="A57" s="28"/>
      <c r="B57" s="5"/>
      <c r="C57" s="5"/>
      <c r="D57" s="5"/>
      <c r="E57" s="5"/>
      <c r="F57" s="5"/>
      <c r="G57" s="5"/>
    </row>
  </sheetData>
  <sortState ref="A8:L46">
    <sortCondition ref="A8:A46"/>
  </sortState>
  <mergeCells count="6">
    <mergeCell ref="H4:I4"/>
    <mergeCell ref="J4:K4"/>
    <mergeCell ref="C5:D5"/>
    <mergeCell ref="F5:G5"/>
    <mergeCell ref="B4:D4"/>
    <mergeCell ref="E4:G4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Φύλλο10"/>
  <dimension ref="A1:K68"/>
  <sheetViews>
    <sheetView zoomScale="80" workbookViewId="0">
      <pane ySplit="6" topLeftCell="A7" activePane="bottomLeft" state="frozen"/>
      <selection pane="bottomLeft" activeCell="F1" sqref="F1:F3"/>
    </sheetView>
  </sheetViews>
  <sheetFormatPr defaultColWidth="8.81640625" defaultRowHeight="12.5"/>
  <cols>
    <col min="1" max="1" width="38.6328125" style="2" customWidth="1"/>
    <col min="2" max="11" width="13.6328125" style="2" customWidth="1"/>
    <col min="12" max="16384" width="8.81640625" style="2"/>
  </cols>
  <sheetData>
    <row r="1" spans="1:11" ht="15" customHeight="1">
      <c r="A1" s="21" t="s">
        <v>55</v>
      </c>
      <c r="B1" s="13"/>
      <c r="C1" s="13"/>
      <c r="D1" s="13"/>
      <c r="E1" s="12"/>
      <c r="F1" s="47" t="s">
        <v>50</v>
      </c>
      <c r="H1" s="14"/>
      <c r="I1" s="14"/>
    </row>
    <row r="2" spans="1:11" ht="15" customHeight="1">
      <c r="A2" s="21" t="s">
        <v>53</v>
      </c>
      <c r="B2" s="12"/>
      <c r="C2" s="12"/>
      <c r="D2" s="12"/>
      <c r="E2" s="12"/>
      <c r="F2" s="48" t="s">
        <v>91</v>
      </c>
      <c r="H2" s="14"/>
      <c r="I2" s="14"/>
    </row>
    <row r="3" spans="1:11" ht="15" customHeight="1">
      <c r="A3" s="26" t="s">
        <v>54</v>
      </c>
      <c r="B3" s="22"/>
      <c r="C3" s="23"/>
      <c r="D3" s="22"/>
      <c r="E3" s="22"/>
      <c r="F3" s="78" t="s">
        <v>82</v>
      </c>
      <c r="G3" s="22"/>
      <c r="H3" s="14"/>
      <c r="I3" s="14"/>
      <c r="J3" s="24"/>
      <c r="K3" s="24"/>
    </row>
    <row r="4" spans="1:11" ht="15" customHeight="1">
      <c r="A4" s="42"/>
      <c r="B4" s="82" t="s">
        <v>5</v>
      </c>
      <c r="C4" s="83"/>
      <c r="D4" s="84"/>
      <c r="E4" s="82" t="s">
        <v>51</v>
      </c>
      <c r="F4" s="83"/>
      <c r="G4" s="84"/>
      <c r="H4" s="79" t="s">
        <v>6</v>
      </c>
      <c r="I4" s="80"/>
      <c r="J4" s="81" t="s">
        <v>49</v>
      </c>
      <c r="K4" s="81"/>
    </row>
    <row r="5" spans="1:11" ht="15" customHeight="1">
      <c r="A5" s="61" t="s">
        <v>1</v>
      </c>
      <c r="B5" s="60" t="s">
        <v>2</v>
      </c>
      <c r="C5" s="81" t="s">
        <v>3</v>
      </c>
      <c r="D5" s="80"/>
      <c r="E5" s="60" t="s">
        <v>2</v>
      </c>
      <c r="F5" s="81" t="s">
        <v>3</v>
      </c>
      <c r="G5" s="80"/>
      <c r="H5" s="60" t="s">
        <v>2</v>
      </c>
      <c r="I5" s="61" t="s">
        <v>52</v>
      </c>
      <c r="J5" s="62" t="s">
        <v>2</v>
      </c>
      <c r="K5" s="62" t="s">
        <v>52</v>
      </c>
    </row>
    <row r="6" spans="1:11" ht="15" customHeight="1">
      <c r="A6" s="57" t="s">
        <v>57</v>
      </c>
      <c r="B6" s="60" t="s">
        <v>7</v>
      </c>
      <c r="C6" s="62" t="s">
        <v>8</v>
      </c>
      <c r="D6" s="61" t="s">
        <v>9</v>
      </c>
      <c r="E6" s="45" t="s">
        <v>7</v>
      </c>
      <c r="F6" s="62" t="s">
        <v>8</v>
      </c>
      <c r="G6" s="61" t="s">
        <v>9</v>
      </c>
      <c r="H6" s="45" t="s">
        <v>7</v>
      </c>
      <c r="I6" s="46" t="s">
        <v>7</v>
      </c>
      <c r="J6" s="31" t="s">
        <v>7</v>
      </c>
      <c r="K6" s="31" t="s">
        <v>7</v>
      </c>
    </row>
    <row r="7" spans="1:11" ht="15" customHeight="1">
      <c r="A7" s="29" t="s">
        <v>10</v>
      </c>
      <c r="B7" s="34">
        <v>60</v>
      </c>
      <c r="C7" s="34">
        <v>124</v>
      </c>
      <c r="D7" s="34">
        <v>121</v>
      </c>
      <c r="E7" s="34">
        <v>407</v>
      </c>
      <c r="F7" s="34">
        <v>16963</v>
      </c>
      <c r="G7" s="34">
        <v>26509</v>
      </c>
      <c r="H7" s="34">
        <f>B7+E7</f>
        <v>467</v>
      </c>
      <c r="I7" s="34">
        <f>C7+D7+F7+G7</f>
        <v>43717</v>
      </c>
      <c r="J7" s="27">
        <f>H7/$H$47</f>
        <v>1.0202966944134933E-2</v>
      </c>
      <c r="K7" s="27">
        <f>I7/$I$47</f>
        <v>8.7536925917493791E-3</v>
      </c>
    </row>
    <row r="8" spans="1:11" ht="15" customHeight="1">
      <c r="A8" s="29" t="s">
        <v>11</v>
      </c>
      <c r="B8" s="34">
        <v>232</v>
      </c>
      <c r="C8" s="34">
        <v>8359</v>
      </c>
      <c r="D8" s="34">
        <v>8585</v>
      </c>
      <c r="E8" s="34"/>
      <c r="F8" s="34"/>
      <c r="G8" s="34"/>
      <c r="H8" s="34">
        <f t="shared" ref="H8:H45" si="0">B8+E8</f>
        <v>232</v>
      </c>
      <c r="I8" s="34">
        <f t="shared" ref="I8:I45" si="1">C8+D8+F8+G8</f>
        <v>16944</v>
      </c>
      <c r="J8" s="27">
        <f t="shared" ref="J8:J45" si="2">H8/$H$47</f>
        <v>5.0687116296344844E-3</v>
      </c>
      <c r="K8" s="27">
        <f t="shared" ref="K8:K45" si="3">I8/$I$47</f>
        <v>3.3927892415902619E-3</v>
      </c>
    </row>
    <row r="9" spans="1:11" ht="15" customHeight="1">
      <c r="A9" s="29" t="s">
        <v>12</v>
      </c>
      <c r="B9" s="34">
        <v>7</v>
      </c>
      <c r="C9" s="34">
        <v>0</v>
      </c>
      <c r="D9" s="34">
        <v>0</v>
      </c>
      <c r="E9" s="34">
        <v>81</v>
      </c>
      <c r="F9" s="34">
        <v>4131</v>
      </c>
      <c r="G9" s="34">
        <v>6111</v>
      </c>
      <c r="H9" s="34">
        <f t="shared" si="0"/>
        <v>88</v>
      </c>
      <c r="I9" s="34">
        <f t="shared" si="1"/>
        <v>10242</v>
      </c>
      <c r="J9" s="27">
        <f t="shared" si="2"/>
        <v>1.9226147560682527E-3</v>
      </c>
      <c r="K9" s="27">
        <f t="shared" si="3"/>
        <v>2.0508113439782496E-3</v>
      </c>
    </row>
    <row r="10" spans="1:11" ht="15" customHeight="1">
      <c r="A10" s="29" t="s">
        <v>13</v>
      </c>
      <c r="B10" s="34">
        <v>29</v>
      </c>
      <c r="C10" s="34">
        <v>427</v>
      </c>
      <c r="D10" s="34">
        <v>675</v>
      </c>
      <c r="E10" s="34"/>
      <c r="F10" s="34"/>
      <c r="G10" s="34"/>
      <c r="H10" s="34">
        <f t="shared" si="0"/>
        <v>29</v>
      </c>
      <c r="I10" s="34">
        <f t="shared" si="1"/>
        <v>1102</v>
      </c>
      <c r="J10" s="27">
        <f t="shared" si="2"/>
        <v>6.3358895370431054E-4</v>
      </c>
      <c r="K10" s="27">
        <f t="shared" si="3"/>
        <v>2.2065945138293605E-4</v>
      </c>
    </row>
    <row r="11" spans="1:11" ht="15" customHeight="1">
      <c r="A11" s="29" t="s">
        <v>14</v>
      </c>
      <c r="B11" s="34">
        <v>6972</v>
      </c>
      <c r="C11" s="34">
        <v>284169</v>
      </c>
      <c r="D11" s="34">
        <v>245165</v>
      </c>
      <c r="E11" s="34">
        <v>9191</v>
      </c>
      <c r="F11" s="34">
        <v>503614</v>
      </c>
      <c r="G11" s="34">
        <v>578822</v>
      </c>
      <c r="H11" s="34">
        <f t="shared" si="0"/>
        <v>16163</v>
      </c>
      <c r="I11" s="34">
        <f t="shared" si="1"/>
        <v>1611770</v>
      </c>
      <c r="J11" s="27">
        <f t="shared" si="2"/>
        <v>0.3531275261628542</v>
      </c>
      <c r="K11" s="27">
        <f t="shared" si="3"/>
        <v>0.32273347001404251</v>
      </c>
    </row>
    <row r="12" spans="1:11" ht="15" customHeight="1">
      <c r="A12" s="29" t="s">
        <v>15</v>
      </c>
      <c r="B12" s="34">
        <v>583</v>
      </c>
      <c r="C12" s="34">
        <v>28243</v>
      </c>
      <c r="D12" s="34">
        <v>31056</v>
      </c>
      <c r="E12" s="34">
        <v>1912</v>
      </c>
      <c r="F12" s="34">
        <v>106874</v>
      </c>
      <c r="G12" s="34">
        <v>141694</v>
      </c>
      <c r="H12" s="34">
        <f t="shared" si="0"/>
        <v>2495</v>
      </c>
      <c r="I12" s="34">
        <f t="shared" si="1"/>
        <v>307867</v>
      </c>
      <c r="J12" s="27">
        <f t="shared" si="2"/>
        <v>5.4510497913526031E-2</v>
      </c>
      <c r="K12" s="27">
        <f t="shared" si="3"/>
        <v>6.164588322950125E-2</v>
      </c>
    </row>
    <row r="13" spans="1:11" ht="15" customHeight="1">
      <c r="A13" s="29" t="s">
        <v>16</v>
      </c>
      <c r="B13" s="34">
        <v>340</v>
      </c>
      <c r="C13" s="34">
        <v>7874</v>
      </c>
      <c r="D13" s="34">
        <v>9083</v>
      </c>
      <c r="E13" s="34">
        <v>4</v>
      </c>
      <c r="F13" s="34">
        <v>0</v>
      </c>
      <c r="G13" s="34">
        <v>0</v>
      </c>
      <c r="H13" s="34">
        <f t="shared" si="0"/>
        <v>344</v>
      </c>
      <c r="I13" s="34">
        <f t="shared" si="1"/>
        <v>16957</v>
      </c>
      <c r="J13" s="27">
        <f t="shared" si="2"/>
        <v>7.5156758646304431E-3</v>
      </c>
      <c r="K13" s="27">
        <f t="shared" si="3"/>
        <v>3.3953923022690081E-3</v>
      </c>
    </row>
    <row r="14" spans="1:11" ht="15" customHeight="1">
      <c r="A14" s="29" t="s">
        <v>17</v>
      </c>
      <c r="B14" s="34">
        <v>62</v>
      </c>
      <c r="C14" s="34">
        <v>1510</v>
      </c>
      <c r="D14" s="34">
        <v>2580</v>
      </c>
      <c r="E14" s="34"/>
      <c r="F14" s="34"/>
      <c r="G14" s="34"/>
      <c r="H14" s="34">
        <f t="shared" si="0"/>
        <v>62</v>
      </c>
      <c r="I14" s="34">
        <f t="shared" si="1"/>
        <v>4090</v>
      </c>
      <c r="J14" s="27">
        <f t="shared" si="2"/>
        <v>1.3545694872299054E-3</v>
      </c>
      <c r="K14" s="27">
        <f t="shared" si="3"/>
        <v>8.1896293662087885E-4</v>
      </c>
    </row>
    <row r="15" spans="1:11" ht="15" customHeight="1">
      <c r="A15" s="29" t="s">
        <v>18</v>
      </c>
      <c r="B15" s="34"/>
      <c r="C15" s="34"/>
      <c r="D15" s="34"/>
      <c r="E15" s="34"/>
      <c r="F15" s="34"/>
      <c r="G15" s="34"/>
      <c r="H15" s="34">
        <f t="shared" si="0"/>
        <v>0</v>
      </c>
      <c r="I15" s="34">
        <f t="shared" si="1"/>
        <v>0</v>
      </c>
      <c r="J15" s="27">
        <f t="shared" si="2"/>
        <v>0</v>
      </c>
      <c r="K15" s="27">
        <f t="shared" si="3"/>
        <v>0</v>
      </c>
    </row>
    <row r="16" spans="1:11" ht="15" customHeight="1">
      <c r="A16" s="29" t="s">
        <v>19</v>
      </c>
      <c r="B16" s="34">
        <v>851</v>
      </c>
      <c r="C16" s="34">
        <v>42426</v>
      </c>
      <c r="D16" s="34">
        <v>48055</v>
      </c>
      <c r="E16" s="34">
        <v>5175</v>
      </c>
      <c r="F16" s="34">
        <v>332249</v>
      </c>
      <c r="G16" s="34">
        <v>422149</v>
      </c>
      <c r="H16" s="34">
        <f t="shared" si="0"/>
        <v>6026</v>
      </c>
      <c r="I16" s="34">
        <f t="shared" si="1"/>
        <v>844879</v>
      </c>
      <c r="J16" s="27">
        <f t="shared" si="2"/>
        <v>0.13165541500076466</v>
      </c>
      <c r="K16" s="27">
        <f t="shared" si="3"/>
        <v>0.16917471563063852</v>
      </c>
    </row>
    <row r="17" spans="1:11" ht="15" customHeight="1">
      <c r="A17" s="29" t="s">
        <v>20</v>
      </c>
      <c r="B17" s="34">
        <v>41</v>
      </c>
      <c r="C17" s="34">
        <v>741</v>
      </c>
      <c r="D17" s="34">
        <v>905</v>
      </c>
      <c r="E17" s="34">
        <v>249</v>
      </c>
      <c r="F17" s="34">
        <v>11708</v>
      </c>
      <c r="G17" s="34">
        <v>16136</v>
      </c>
      <c r="H17" s="34">
        <f t="shared" si="0"/>
        <v>290</v>
      </c>
      <c r="I17" s="34">
        <f t="shared" si="1"/>
        <v>29490</v>
      </c>
      <c r="J17" s="27">
        <f t="shared" si="2"/>
        <v>6.3358895370431061E-3</v>
      </c>
      <c r="K17" s="27">
        <f t="shared" si="3"/>
        <v>5.9049430320170454E-3</v>
      </c>
    </row>
    <row r="18" spans="1:11" ht="15" customHeight="1">
      <c r="A18" s="29" t="s">
        <v>21</v>
      </c>
      <c r="B18" s="34">
        <v>70</v>
      </c>
      <c r="C18" s="34">
        <v>264</v>
      </c>
      <c r="D18" s="34">
        <v>588</v>
      </c>
      <c r="E18" s="34"/>
      <c r="F18" s="34"/>
      <c r="G18" s="34"/>
      <c r="H18" s="34">
        <f t="shared" si="0"/>
        <v>70</v>
      </c>
      <c r="I18" s="34">
        <f t="shared" si="1"/>
        <v>852</v>
      </c>
      <c r="J18" s="27">
        <f t="shared" si="2"/>
        <v>1.5293526468724739E-3</v>
      </c>
      <c r="K18" s="27">
        <f t="shared" si="3"/>
        <v>1.7060059217628088E-4</v>
      </c>
    </row>
    <row r="19" spans="1:11" ht="15" customHeight="1">
      <c r="A19" s="29" t="s">
        <v>22</v>
      </c>
      <c r="B19" s="34">
        <v>160</v>
      </c>
      <c r="C19" s="34">
        <v>2088</v>
      </c>
      <c r="D19" s="34">
        <v>3094</v>
      </c>
      <c r="E19" s="34">
        <v>48</v>
      </c>
      <c r="F19" s="34">
        <v>1431</v>
      </c>
      <c r="G19" s="34">
        <v>3398</v>
      </c>
      <c r="H19" s="34">
        <f t="shared" si="0"/>
        <v>208</v>
      </c>
      <c r="I19" s="34">
        <f t="shared" si="1"/>
        <v>10011</v>
      </c>
      <c r="J19" s="27">
        <f t="shared" si="2"/>
        <v>4.5443621507067792E-3</v>
      </c>
      <c r="K19" s="27">
        <f t="shared" si="3"/>
        <v>2.0045569580713E-3</v>
      </c>
    </row>
    <row r="20" spans="1:11" ht="15" customHeight="1">
      <c r="A20" s="29" t="s">
        <v>23</v>
      </c>
      <c r="B20" s="34">
        <v>36</v>
      </c>
      <c r="C20" s="34">
        <v>66</v>
      </c>
      <c r="D20" s="34">
        <v>117</v>
      </c>
      <c r="E20" s="34"/>
      <c r="F20" s="34"/>
      <c r="G20" s="34"/>
      <c r="H20" s="34">
        <f t="shared" si="0"/>
        <v>36</v>
      </c>
      <c r="I20" s="34">
        <f t="shared" si="1"/>
        <v>183</v>
      </c>
      <c r="J20" s="27">
        <f t="shared" si="2"/>
        <v>7.8652421839155802E-4</v>
      </c>
      <c r="K20" s="27">
        <f t="shared" si="3"/>
        <v>3.6643084939271594E-5</v>
      </c>
    </row>
    <row r="21" spans="1:11" ht="15" customHeight="1">
      <c r="A21" s="29" t="s">
        <v>24</v>
      </c>
      <c r="B21" s="34">
        <v>30</v>
      </c>
      <c r="C21" s="34">
        <v>192</v>
      </c>
      <c r="D21" s="34">
        <v>244</v>
      </c>
      <c r="E21" s="34"/>
      <c r="F21" s="34"/>
      <c r="G21" s="34"/>
      <c r="H21" s="34">
        <f t="shared" si="0"/>
        <v>30</v>
      </c>
      <c r="I21" s="34">
        <f t="shared" si="1"/>
        <v>436</v>
      </c>
      <c r="J21" s="27">
        <f t="shared" si="2"/>
        <v>6.5543684865963163E-4</v>
      </c>
      <c r="K21" s="27">
        <f t="shared" si="3"/>
        <v>8.7302650456406644E-5</v>
      </c>
    </row>
    <row r="22" spans="1:11" ht="15" customHeight="1">
      <c r="A22" s="29" t="s">
        <v>25</v>
      </c>
      <c r="B22" s="34">
        <v>22</v>
      </c>
      <c r="C22" s="34">
        <v>82</v>
      </c>
      <c r="D22" s="34">
        <v>131</v>
      </c>
      <c r="E22" s="34"/>
      <c r="F22" s="34"/>
      <c r="G22" s="34"/>
      <c r="H22" s="34">
        <f t="shared" si="0"/>
        <v>22</v>
      </c>
      <c r="I22" s="34">
        <f t="shared" si="1"/>
        <v>213</v>
      </c>
      <c r="J22" s="27">
        <f t="shared" si="2"/>
        <v>4.8065368901706318E-4</v>
      </c>
      <c r="K22" s="27">
        <f t="shared" si="3"/>
        <v>4.2650148044070221E-5</v>
      </c>
    </row>
    <row r="23" spans="1:11" ht="15" customHeight="1">
      <c r="A23" s="29" t="s">
        <v>26</v>
      </c>
      <c r="B23" s="34">
        <v>67</v>
      </c>
      <c r="C23" s="34">
        <v>1681</v>
      </c>
      <c r="D23" s="34">
        <v>1754</v>
      </c>
      <c r="E23" s="34">
        <v>70</v>
      </c>
      <c r="F23" s="34">
        <v>2834</v>
      </c>
      <c r="G23" s="34">
        <v>4892</v>
      </c>
      <c r="H23" s="34">
        <f t="shared" si="0"/>
        <v>137</v>
      </c>
      <c r="I23" s="34">
        <f t="shared" si="1"/>
        <v>11161</v>
      </c>
      <c r="J23" s="27">
        <f t="shared" si="2"/>
        <v>2.9931616088789844E-3</v>
      </c>
      <c r="K23" s="27">
        <f t="shared" si="3"/>
        <v>2.234827710421914E-3</v>
      </c>
    </row>
    <row r="24" spans="1:11" ht="15" customHeight="1">
      <c r="A24" s="29" t="s">
        <v>27</v>
      </c>
      <c r="B24" s="34">
        <v>139</v>
      </c>
      <c r="C24" s="34">
        <v>2239</v>
      </c>
      <c r="D24" s="34">
        <v>2617</v>
      </c>
      <c r="E24" s="34">
        <v>221</v>
      </c>
      <c r="F24" s="34">
        <v>7373</v>
      </c>
      <c r="G24" s="34">
        <v>13444</v>
      </c>
      <c r="H24" s="34">
        <f t="shared" si="0"/>
        <v>360</v>
      </c>
      <c r="I24" s="34">
        <f t="shared" si="1"/>
        <v>25673</v>
      </c>
      <c r="J24" s="27">
        <f t="shared" si="2"/>
        <v>7.8652421839155804E-3</v>
      </c>
      <c r="K24" s="27">
        <f t="shared" si="3"/>
        <v>5.1406443696498339E-3</v>
      </c>
    </row>
    <row r="25" spans="1:11" ht="15" customHeight="1">
      <c r="A25" s="29" t="s">
        <v>28</v>
      </c>
      <c r="B25" s="34">
        <v>336</v>
      </c>
      <c r="C25" s="34">
        <v>11615</v>
      </c>
      <c r="D25" s="34">
        <v>12388</v>
      </c>
      <c r="E25" s="34">
        <v>2159</v>
      </c>
      <c r="F25" s="34">
        <v>108461</v>
      </c>
      <c r="G25" s="34">
        <v>151029</v>
      </c>
      <c r="H25" s="34">
        <f t="shared" si="0"/>
        <v>2495</v>
      </c>
      <c r="I25" s="34">
        <f t="shared" si="1"/>
        <v>283493</v>
      </c>
      <c r="J25" s="27">
        <f t="shared" si="2"/>
        <v>5.4510497913526031E-2</v>
      </c>
      <c r="K25" s="27">
        <f t="shared" si="3"/>
        <v>5.6765344692289194E-2</v>
      </c>
    </row>
    <row r="26" spans="1:11" ht="15" customHeight="1">
      <c r="A26" s="29" t="s">
        <v>29</v>
      </c>
      <c r="B26" s="34">
        <v>297</v>
      </c>
      <c r="C26" s="34">
        <v>8371</v>
      </c>
      <c r="D26" s="34">
        <v>10352</v>
      </c>
      <c r="E26" s="34">
        <v>1752</v>
      </c>
      <c r="F26" s="34">
        <v>104480</v>
      </c>
      <c r="G26" s="34">
        <v>142297</v>
      </c>
      <c r="H26" s="34">
        <f t="shared" si="0"/>
        <v>2049</v>
      </c>
      <c r="I26" s="34">
        <f t="shared" si="1"/>
        <v>265500</v>
      </c>
      <c r="J26" s="27">
        <f t="shared" si="2"/>
        <v>4.4766336763452839E-2</v>
      </c>
      <c r="K26" s="27">
        <f t="shared" si="3"/>
        <v>5.3162508477467806E-2</v>
      </c>
    </row>
    <row r="27" spans="1:11" ht="15" customHeight="1">
      <c r="A27" s="29" t="s">
        <v>30</v>
      </c>
      <c r="B27" s="34">
        <v>24</v>
      </c>
      <c r="C27" s="34">
        <v>95</v>
      </c>
      <c r="D27" s="34">
        <v>178</v>
      </c>
      <c r="E27" s="34"/>
      <c r="F27" s="34"/>
      <c r="G27" s="34"/>
      <c r="H27" s="34">
        <f t="shared" si="0"/>
        <v>24</v>
      </c>
      <c r="I27" s="34">
        <f t="shared" si="1"/>
        <v>273</v>
      </c>
      <c r="J27" s="27">
        <f t="shared" si="2"/>
        <v>5.2434947892770535E-4</v>
      </c>
      <c r="K27" s="27">
        <f t="shared" si="3"/>
        <v>5.4664274253667462E-5</v>
      </c>
    </row>
    <row r="28" spans="1:11" ht="15" customHeight="1">
      <c r="A28" s="29" t="s">
        <v>31</v>
      </c>
      <c r="B28" s="34">
        <v>60</v>
      </c>
      <c r="C28" s="34">
        <v>840</v>
      </c>
      <c r="D28" s="34">
        <v>1076</v>
      </c>
      <c r="E28" s="34"/>
      <c r="F28" s="34"/>
      <c r="G28" s="34"/>
      <c r="H28" s="34">
        <f t="shared" si="0"/>
        <v>60</v>
      </c>
      <c r="I28" s="34">
        <f t="shared" si="1"/>
        <v>1916</v>
      </c>
      <c r="J28" s="27">
        <f t="shared" si="2"/>
        <v>1.3108736973192633E-3</v>
      </c>
      <c r="K28" s="27">
        <f t="shared" si="3"/>
        <v>3.8365109695980535E-4</v>
      </c>
    </row>
    <row r="29" spans="1:11" ht="15" customHeight="1">
      <c r="A29" s="29" t="s">
        <v>32</v>
      </c>
      <c r="B29" s="34">
        <v>64</v>
      </c>
      <c r="C29" s="34">
        <v>493</v>
      </c>
      <c r="D29" s="34">
        <v>643</v>
      </c>
      <c r="E29" s="34"/>
      <c r="F29" s="34"/>
      <c r="G29" s="34"/>
      <c r="H29" s="34">
        <f t="shared" si="0"/>
        <v>64</v>
      </c>
      <c r="I29" s="34">
        <f t="shared" si="1"/>
        <v>1136</v>
      </c>
      <c r="J29" s="27">
        <f t="shared" si="2"/>
        <v>1.3982652771405476E-3</v>
      </c>
      <c r="K29" s="27">
        <f t="shared" si="3"/>
        <v>2.2746745623504117E-4</v>
      </c>
    </row>
    <row r="30" spans="1:11" ht="15" customHeight="1">
      <c r="A30" s="29" t="s">
        <v>33</v>
      </c>
      <c r="B30" s="34">
        <v>196</v>
      </c>
      <c r="C30" s="34">
        <v>2845</v>
      </c>
      <c r="D30" s="34">
        <v>2988</v>
      </c>
      <c r="E30" s="34">
        <v>2</v>
      </c>
      <c r="F30" s="34">
        <v>2</v>
      </c>
      <c r="G30" s="34">
        <v>0</v>
      </c>
      <c r="H30" s="34">
        <f t="shared" si="0"/>
        <v>198</v>
      </c>
      <c r="I30" s="34">
        <f t="shared" si="1"/>
        <v>5835</v>
      </c>
      <c r="J30" s="27">
        <f t="shared" si="2"/>
        <v>4.3258832011535686E-3</v>
      </c>
      <c r="K30" s="27">
        <f t="shared" si="3"/>
        <v>1.1683737738833321E-3</v>
      </c>
    </row>
    <row r="31" spans="1:11" ht="15" customHeight="1">
      <c r="A31" s="29" t="s">
        <v>34</v>
      </c>
      <c r="B31" s="34">
        <v>170</v>
      </c>
      <c r="C31" s="34">
        <v>2556</v>
      </c>
      <c r="D31" s="34">
        <v>3397</v>
      </c>
      <c r="E31" s="34"/>
      <c r="F31" s="34"/>
      <c r="G31" s="34"/>
      <c r="H31" s="34">
        <f t="shared" si="0"/>
        <v>170</v>
      </c>
      <c r="I31" s="34">
        <f t="shared" si="1"/>
        <v>5953</v>
      </c>
      <c r="J31" s="27">
        <f t="shared" si="2"/>
        <v>3.7141421424045792E-3</v>
      </c>
      <c r="K31" s="27">
        <f t="shared" si="3"/>
        <v>1.1920015554288733E-3</v>
      </c>
    </row>
    <row r="32" spans="1:11" ht="15" customHeight="1">
      <c r="A32" s="29" t="s">
        <v>35</v>
      </c>
      <c r="B32" s="34">
        <v>337</v>
      </c>
      <c r="C32" s="34">
        <v>10051</v>
      </c>
      <c r="D32" s="34">
        <v>12868</v>
      </c>
      <c r="E32" s="34">
        <v>491</v>
      </c>
      <c r="F32" s="34">
        <v>20401</v>
      </c>
      <c r="G32" s="34">
        <v>29013</v>
      </c>
      <c r="H32" s="34">
        <f t="shared" si="0"/>
        <v>828</v>
      </c>
      <c r="I32" s="34">
        <f t="shared" si="1"/>
        <v>72333</v>
      </c>
      <c r="J32" s="27">
        <f t="shared" si="2"/>
        <v>1.8090057023005833E-2</v>
      </c>
      <c r="K32" s="27">
        <f t="shared" si="3"/>
        <v>1.4483629851979958E-2</v>
      </c>
    </row>
    <row r="33" spans="1:11" ht="15" customHeight="1">
      <c r="A33" s="29" t="s">
        <v>36</v>
      </c>
      <c r="B33" s="34">
        <v>391</v>
      </c>
      <c r="C33" s="34">
        <v>11934</v>
      </c>
      <c r="D33" s="34">
        <v>13455</v>
      </c>
      <c r="E33" s="34">
        <v>30</v>
      </c>
      <c r="F33" s="34">
        <v>908</v>
      </c>
      <c r="G33" s="34">
        <v>1851</v>
      </c>
      <c r="H33" s="34">
        <f t="shared" si="0"/>
        <v>421</v>
      </c>
      <c r="I33" s="34">
        <f t="shared" si="1"/>
        <v>28148</v>
      </c>
      <c r="J33" s="27">
        <f t="shared" si="2"/>
        <v>9.1979637761901642E-3</v>
      </c>
      <c r="K33" s="27">
        <f t="shared" si="3"/>
        <v>5.636227075795721E-3</v>
      </c>
    </row>
    <row r="34" spans="1:11" ht="15" customHeight="1">
      <c r="A34" s="29" t="s">
        <v>37</v>
      </c>
      <c r="B34" s="34">
        <v>324</v>
      </c>
      <c r="C34" s="34">
        <v>4269</v>
      </c>
      <c r="D34" s="34">
        <v>6067</v>
      </c>
      <c r="E34" s="34"/>
      <c r="F34" s="34"/>
      <c r="G34" s="34"/>
      <c r="H34" s="34">
        <f t="shared" si="0"/>
        <v>324</v>
      </c>
      <c r="I34" s="34">
        <f t="shared" si="1"/>
        <v>10336</v>
      </c>
      <c r="J34" s="27">
        <f t="shared" si="2"/>
        <v>7.0787179655240218E-3</v>
      </c>
      <c r="K34" s="27">
        <f t="shared" si="3"/>
        <v>2.0696334750399518E-3</v>
      </c>
    </row>
    <row r="35" spans="1:11" ht="15" customHeight="1">
      <c r="A35" s="29" t="s">
        <v>38</v>
      </c>
      <c r="B35" s="34">
        <v>18</v>
      </c>
      <c r="C35" s="34">
        <v>232</v>
      </c>
      <c r="D35" s="34">
        <v>199</v>
      </c>
      <c r="E35" s="34">
        <v>4</v>
      </c>
      <c r="F35" s="34">
        <v>113</v>
      </c>
      <c r="G35" s="34">
        <v>261</v>
      </c>
      <c r="H35" s="34">
        <f t="shared" si="0"/>
        <v>22</v>
      </c>
      <c r="I35" s="34">
        <f t="shared" si="1"/>
        <v>805</v>
      </c>
      <c r="J35" s="27">
        <f t="shared" si="2"/>
        <v>4.8065368901706318E-4</v>
      </c>
      <c r="K35" s="27">
        <f t="shared" si="3"/>
        <v>1.6118952664542969E-4</v>
      </c>
    </row>
    <row r="36" spans="1:11" ht="15" customHeight="1">
      <c r="A36" s="29" t="s">
        <v>39</v>
      </c>
      <c r="B36" s="34">
        <v>352</v>
      </c>
      <c r="C36" s="34">
        <v>7384</v>
      </c>
      <c r="D36" s="34">
        <v>10040</v>
      </c>
      <c r="E36" s="34">
        <v>1</v>
      </c>
      <c r="F36" s="34">
        <v>0</v>
      </c>
      <c r="G36" s="34">
        <v>61</v>
      </c>
      <c r="H36" s="34">
        <f t="shared" si="0"/>
        <v>353</v>
      </c>
      <c r="I36" s="34">
        <f t="shared" si="1"/>
        <v>17485</v>
      </c>
      <c r="J36" s="27">
        <f t="shared" si="2"/>
        <v>7.7123069192283327E-3</v>
      </c>
      <c r="K36" s="27">
        <f t="shared" si="3"/>
        <v>3.5011166129134638E-3</v>
      </c>
    </row>
    <row r="37" spans="1:11" ht="15" customHeight="1">
      <c r="A37" s="29" t="s">
        <v>40</v>
      </c>
      <c r="B37" s="34">
        <v>671</v>
      </c>
      <c r="C37" s="34">
        <v>28558</v>
      </c>
      <c r="D37" s="34">
        <v>33285</v>
      </c>
      <c r="E37" s="34">
        <v>3628</v>
      </c>
      <c r="F37" s="34">
        <v>226060</v>
      </c>
      <c r="G37" s="34">
        <v>293936</v>
      </c>
      <c r="H37" s="34">
        <f t="shared" si="0"/>
        <v>4299</v>
      </c>
      <c r="I37" s="34">
        <f t="shared" si="1"/>
        <v>581839</v>
      </c>
      <c r="J37" s="27">
        <f t="shared" si="2"/>
        <v>9.3924100412925218E-2</v>
      </c>
      <c r="K37" s="27">
        <f t="shared" si="3"/>
        <v>0.11650478632776419</v>
      </c>
    </row>
    <row r="38" spans="1:11" ht="15" customHeight="1">
      <c r="A38" s="29" t="s">
        <v>41</v>
      </c>
      <c r="B38" s="34">
        <v>256</v>
      </c>
      <c r="C38" s="34">
        <v>5694</v>
      </c>
      <c r="D38" s="34">
        <v>7065</v>
      </c>
      <c r="E38" s="34">
        <v>96</v>
      </c>
      <c r="F38" s="34">
        <v>2324</v>
      </c>
      <c r="G38" s="34">
        <v>6488</v>
      </c>
      <c r="H38" s="34">
        <f t="shared" si="0"/>
        <v>352</v>
      </c>
      <c r="I38" s="34">
        <f t="shared" si="1"/>
        <v>21571</v>
      </c>
      <c r="J38" s="27">
        <f t="shared" si="2"/>
        <v>7.6904590242730109E-3</v>
      </c>
      <c r="K38" s="27">
        <f t="shared" si="3"/>
        <v>4.3192786077870362E-3</v>
      </c>
    </row>
    <row r="39" spans="1:11" ht="15" customHeight="1">
      <c r="A39" s="29" t="s">
        <v>42</v>
      </c>
      <c r="B39" s="34">
        <v>829</v>
      </c>
      <c r="C39" s="34">
        <v>35478</v>
      </c>
      <c r="D39" s="34">
        <v>42365</v>
      </c>
      <c r="E39" s="34">
        <v>1057</v>
      </c>
      <c r="F39" s="34">
        <v>59074</v>
      </c>
      <c r="G39" s="34">
        <v>73391</v>
      </c>
      <c r="H39" s="34">
        <f t="shared" si="0"/>
        <v>1886</v>
      </c>
      <c r="I39" s="34">
        <f t="shared" si="1"/>
        <v>210308</v>
      </c>
      <c r="J39" s="27">
        <f t="shared" si="2"/>
        <v>4.1205129885735513E-2</v>
      </c>
      <c r="K39" s="27">
        <f t="shared" si="3"/>
        <v>4.2111114248132957E-2</v>
      </c>
    </row>
    <row r="40" spans="1:11" ht="15" customHeight="1">
      <c r="A40" s="29" t="s">
        <v>43</v>
      </c>
      <c r="B40" s="34">
        <v>64</v>
      </c>
      <c r="C40" s="34">
        <v>623</v>
      </c>
      <c r="D40" s="34">
        <v>761</v>
      </c>
      <c r="E40" s="34"/>
      <c r="F40" s="34"/>
      <c r="G40" s="34"/>
      <c r="H40" s="34">
        <f t="shared" si="0"/>
        <v>64</v>
      </c>
      <c r="I40" s="34">
        <f t="shared" si="1"/>
        <v>1384</v>
      </c>
      <c r="J40" s="27">
        <f t="shared" si="2"/>
        <v>1.3982652771405476E-3</v>
      </c>
      <c r="K40" s="27">
        <f t="shared" si="3"/>
        <v>2.7712584456804308E-4</v>
      </c>
    </row>
    <row r="41" spans="1:11" ht="15" customHeight="1">
      <c r="A41" s="29" t="s">
        <v>44</v>
      </c>
      <c r="B41" s="34">
        <v>92</v>
      </c>
      <c r="C41" s="34">
        <v>1085</v>
      </c>
      <c r="D41" s="34">
        <v>1540</v>
      </c>
      <c r="E41" s="34">
        <v>89</v>
      </c>
      <c r="F41" s="34">
        <v>1782</v>
      </c>
      <c r="G41" s="34">
        <v>4681</v>
      </c>
      <c r="H41" s="34">
        <f t="shared" si="0"/>
        <v>181</v>
      </c>
      <c r="I41" s="34">
        <f t="shared" si="1"/>
        <v>9088</v>
      </c>
      <c r="J41" s="27">
        <f t="shared" si="2"/>
        <v>3.9544689869131112E-3</v>
      </c>
      <c r="K41" s="27">
        <f t="shared" si="3"/>
        <v>1.8197396498803294E-3</v>
      </c>
    </row>
    <row r="42" spans="1:11" ht="15" customHeight="1">
      <c r="A42" s="29" t="s">
        <v>45</v>
      </c>
      <c r="B42" s="34">
        <v>50</v>
      </c>
      <c r="C42" s="34">
        <v>230</v>
      </c>
      <c r="D42" s="34">
        <v>333</v>
      </c>
      <c r="E42" s="34"/>
      <c r="F42" s="34"/>
      <c r="G42" s="34"/>
      <c r="H42" s="34">
        <f t="shared" si="0"/>
        <v>50</v>
      </c>
      <c r="I42" s="34">
        <f t="shared" si="1"/>
        <v>563</v>
      </c>
      <c r="J42" s="27">
        <f t="shared" si="2"/>
        <v>1.0923947477660526E-3</v>
      </c>
      <c r="K42" s="27">
        <f t="shared" si="3"/>
        <v>1.1273255093338747E-4</v>
      </c>
    </row>
    <row r="43" spans="1:11" ht="15" customHeight="1">
      <c r="A43" s="29" t="s">
        <v>46</v>
      </c>
      <c r="B43" s="34">
        <v>32</v>
      </c>
      <c r="C43" s="34">
        <v>219</v>
      </c>
      <c r="D43" s="34">
        <v>391</v>
      </c>
      <c r="E43" s="34"/>
      <c r="F43" s="34"/>
      <c r="G43" s="34"/>
      <c r="H43" s="34">
        <f t="shared" si="0"/>
        <v>32</v>
      </c>
      <c r="I43" s="34">
        <f t="shared" si="1"/>
        <v>610</v>
      </c>
      <c r="J43" s="27">
        <f t="shared" si="2"/>
        <v>6.9913263857027379E-4</v>
      </c>
      <c r="K43" s="27">
        <f t="shared" si="3"/>
        <v>1.2214361646423866E-4</v>
      </c>
    </row>
    <row r="44" spans="1:11" ht="15" customHeight="1">
      <c r="A44" s="29" t="s">
        <v>47</v>
      </c>
      <c r="B44" s="34">
        <v>1451</v>
      </c>
      <c r="C44" s="34">
        <v>72079</v>
      </c>
      <c r="D44" s="34">
        <v>70017</v>
      </c>
      <c r="E44" s="34">
        <v>2563</v>
      </c>
      <c r="F44" s="34">
        <v>144247</v>
      </c>
      <c r="G44" s="34">
        <v>172548</v>
      </c>
      <c r="H44" s="34">
        <f t="shared" si="0"/>
        <v>4014</v>
      </c>
      <c r="I44" s="34">
        <f t="shared" si="1"/>
        <v>458891</v>
      </c>
      <c r="J44" s="27">
        <f t="shared" si="2"/>
        <v>8.7697450350658721E-2</v>
      </c>
      <c r="K44" s="27">
        <f t="shared" si="3"/>
        <v>9.1886239840804823E-2</v>
      </c>
    </row>
    <row r="45" spans="1:11" ht="15" customHeight="1">
      <c r="A45" s="29" t="s">
        <v>48</v>
      </c>
      <c r="B45" s="34">
        <v>133</v>
      </c>
      <c r="C45" s="34">
        <v>1954</v>
      </c>
      <c r="D45" s="34">
        <v>2449</v>
      </c>
      <c r="E45" s="34">
        <v>693</v>
      </c>
      <c r="F45" s="34">
        <v>28694</v>
      </c>
      <c r="G45" s="34">
        <v>47970</v>
      </c>
      <c r="H45" s="34">
        <f t="shared" si="0"/>
        <v>826</v>
      </c>
      <c r="I45" s="34">
        <f t="shared" si="1"/>
        <v>81067</v>
      </c>
      <c r="J45" s="27">
        <f t="shared" si="2"/>
        <v>1.8046361233095193E-2</v>
      </c>
      <c r="K45" s="27">
        <f t="shared" si="3"/>
        <v>1.6232486157223662E-2</v>
      </c>
    </row>
    <row r="46" spans="1:11" ht="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ht="15" customHeight="1">
      <c r="A47" s="46" t="s">
        <v>4</v>
      </c>
      <c r="B47" s="54">
        <f>SUM(B7:B45)</f>
        <v>15848</v>
      </c>
      <c r="C47" s="54">
        <f t="shared" ref="C47:I47" si="4">SUM(C7:C45)</f>
        <v>587090</v>
      </c>
      <c r="D47" s="55">
        <f t="shared" si="4"/>
        <v>586627</v>
      </c>
      <c r="E47" s="54">
        <f t="shared" si="4"/>
        <v>29923</v>
      </c>
      <c r="F47" s="54">
        <f t="shared" si="4"/>
        <v>1683723</v>
      </c>
      <c r="G47" s="55">
        <f t="shared" si="4"/>
        <v>2136681</v>
      </c>
      <c r="H47" s="54">
        <f t="shared" si="4"/>
        <v>45771</v>
      </c>
      <c r="I47" s="55">
        <f t="shared" si="4"/>
        <v>4994121</v>
      </c>
      <c r="J47" s="56">
        <f>SUM(J7:J45)</f>
        <v>1</v>
      </c>
      <c r="K47" s="56">
        <f>SUM(K7:K45)</f>
        <v>1</v>
      </c>
    </row>
    <row r="48" spans="1:11" ht="5" customHeight="1">
      <c r="A48" s="15"/>
      <c r="B48" s="34"/>
      <c r="C48" s="34"/>
      <c r="D48" s="34"/>
      <c r="E48" s="34"/>
      <c r="F48" s="34"/>
      <c r="G48" s="34"/>
      <c r="H48" s="12"/>
      <c r="I48" s="12"/>
      <c r="J48" s="13"/>
      <c r="K48" s="13"/>
    </row>
    <row r="49" spans="1:11" ht="15" customHeight="1">
      <c r="A49" s="58" t="s">
        <v>92</v>
      </c>
      <c r="B49" s="35">
        <v>10256</v>
      </c>
      <c r="C49" s="34">
        <v>300563</v>
      </c>
      <c r="D49" s="34">
        <v>303814</v>
      </c>
      <c r="E49" s="34">
        <v>15952</v>
      </c>
      <c r="F49" s="34">
        <v>741932</v>
      </c>
      <c r="G49" s="34">
        <v>943823</v>
      </c>
      <c r="H49" s="34">
        <f>B49+E49</f>
        <v>26208</v>
      </c>
      <c r="I49" s="34">
        <f>C49+D49+F49+G49</f>
        <v>2290132</v>
      </c>
      <c r="J49" s="16"/>
      <c r="K49" s="16"/>
    </row>
    <row r="50" spans="1:11" ht="15" customHeight="1">
      <c r="A50" s="58" t="s">
        <v>93</v>
      </c>
      <c r="B50" s="34">
        <f>B47</f>
        <v>15848</v>
      </c>
      <c r="C50" s="34">
        <f t="shared" ref="C50:I50" si="5">C47</f>
        <v>587090</v>
      </c>
      <c r="D50" s="34">
        <f t="shared" si="5"/>
        <v>586627</v>
      </c>
      <c r="E50" s="34">
        <f t="shared" si="5"/>
        <v>29923</v>
      </c>
      <c r="F50" s="34">
        <f t="shared" si="5"/>
        <v>1683723</v>
      </c>
      <c r="G50" s="34">
        <f t="shared" si="5"/>
        <v>2136681</v>
      </c>
      <c r="H50" s="34">
        <f t="shared" si="5"/>
        <v>45771</v>
      </c>
      <c r="I50" s="34">
        <f t="shared" si="5"/>
        <v>4994121</v>
      </c>
      <c r="J50" s="16"/>
      <c r="K50" s="16"/>
    </row>
    <row r="51" spans="1:11" ht="15" customHeight="1">
      <c r="A51" s="58" t="s">
        <v>78</v>
      </c>
      <c r="B51" s="27">
        <f>(B50-B49)/B49</f>
        <v>0.54524180967238689</v>
      </c>
      <c r="C51" s="27">
        <f t="shared" ref="C51:I51" si="6">(C50-C49)/C49</f>
        <v>0.95330097184284157</v>
      </c>
      <c r="D51" s="27">
        <f t="shared" si="6"/>
        <v>0.93087546985984848</v>
      </c>
      <c r="E51" s="27">
        <f t="shared" si="6"/>
        <v>0.87581494483450351</v>
      </c>
      <c r="F51" s="27">
        <f t="shared" si="6"/>
        <v>1.269376438811104</v>
      </c>
      <c r="G51" s="27">
        <f t="shared" si="6"/>
        <v>1.2638577360373715</v>
      </c>
      <c r="H51" s="27">
        <f t="shared" si="6"/>
        <v>0.74645146520146521</v>
      </c>
      <c r="I51" s="27">
        <f t="shared" si="6"/>
        <v>1.1807131641320239</v>
      </c>
      <c r="J51" s="27"/>
      <c r="K51" s="27"/>
    </row>
    <row r="52" spans="1:11" ht="15" customHeight="1">
      <c r="A52" s="1"/>
    </row>
    <row r="53" spans="1:11" ht="15" customHeight="1">
      <c r="A53" s="1"/>
    </row>
    <row r="54" spans="1:11" ht="15" customHeight="1">
      <c r="A54" s="1"/>
    </row>
    <row r="55" spans="1:11" ht="15" customHeight="1">
      <c r="A55" s="1"/>
    </row>
    <row r="56" spans="1:11" ht="15" customHeight="1">
      <c r="A56" s="1"/>
    </row>
    <row r="57" spans="1:11" ht="13">
      <c r="A57" s="1"/>
    </row>
    <row r="59" spans="1:11" ht="13" hidden="1">
      <c r="A59" s="4"/>
    </row>
    <row r="60" spans="1:11" hidden="1"/>
    <row r="61" spans="1:11" ht="13" hidden="1">
      <c r="A61" s="4"/>
    </row>
    <row r="62" spans="1:11" ht="13" hidden="1">
      <c r="A62" s="4"/>
    </row>
    <row r="63" spans="1:11" ht="13" hidden="1">
      <c r="A63" s="4"/>
      <c r="B63" s="5"/>
      <c r="C63" s="5"/>
      <c r="D63" s="5"/>
      <c r="E63" s="5"/>
      <c r="F63" s="5"/>
      <c r="G63" s="5"/>
    </row>
    <row r="64" spans="1:11" ht="13">
      <c r="A64" s="4"/>
      <c r="G64" s="8"/>
    </row>
    <row r="65" spans="1:9">
      <c r="G65" s="8"/>
    </row>
    <row r="66" spans="1:9" ht="13">
      <c r="A66" s="4"/>
    </row>
    <row r="67" spans="1:9" ht="13">
      <c r="A67" s="4"/>
    </row>
    <row r="68" spans="1:9" ht="13">
      <c r="A68" s="4"/>
      <c r="B68" s="5"/>
      <c r="C68" s="5"/>
      <c r="D68" s="5"/>
      <c r="E68" s="5"/>
      <c r="F68" s="5"/>
      <c r="G68" s="5"/>
      <c r="H68" s="5"/>
      <c r="I68" s="5"/>
    </row>
  </sheetData>
  <mergeCells count="6">
    <mergeCell ref="J4:K4"/>
    <mergeCell ref="C5:D5"/>
    <mergeCell ref="B4:D4"/>
    <mergeCell ref="E4:G4"/>
    <mergeCell ref="H4:I4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Φύλλο11"/>
  <dimension ref="A1:K68"/>
  <sheetViews>
    <sheetView zoomScale="80" workbookViewId="0">
      <pane ySplit="6" topLeftCell="A7" activePane="bottomLeft" state="frozen"/>
      <selection pane="bottomLeft" activeCell="M50" sqref="M50"/>
    </sheetView>
  </sheetViews>
  <sheetFormatPr defaultColWidth="8.81640625" defaultRowHeight="12.5"/>
  <cols>
    <col min="1" max="1" width="38.6328125" style="2" customWidth="1"/>
    <col min="2" max="11" width="13.6328125" style="2" customWidth="1"/>
    <col min="12" max="16384" width="8.81640625" style="2"/>
  </cols>
  <sheetData>
    <row r="1" spans="1:11" ht="15" customHeight="1">
      <c r="A1" s="21" t="s">
        <v>55</v>
      </c>
      <c r="B1" s="13"/>
      <c r="C1" s="13"/>
      <c r="D1" s="13"/>
      <c r="E1" s="12"/>
      <c r="F1" s="47" t="s">
        <v>50</v>
      </c>
      <c r="H1" s="14"/>
      <c r="I1" s="14"/>
    </row>
    <row r="2" spans="1:11" ht="15" customHeight="1">
      <c r="A2" s="21" t="s">
        <v>53</v>
      </c>
      <c r="B2" s="12"/>
      <c r="C2" s="12"/>
      <c r="D2" s="12"/>
      <c r="E2" s="12"/>
      <c r="F2" s="48" t="s">
        <v>99</v>
      </c>
      <c r="H2" s="14"/>
      <c r="I2" s="14"/>
    </row>
    <row r="3" spans="1:11" ht="15" customHeight="1">
      <c r="A3" s="26" t="s">
        <v>54</v>
      </c>
      <c r="B3" s="22"/>
      <c r="C3" s="23"/>
      <c r="D3" s="22"/>
      <c r="E3" s="22"/>
      <c r="F3" s="78" t="s">
        <v>82</v>
      </c>
      <c r="G3" s="22"/>
      <c r="H3" s="14"/>
      <c r="I3" s="14"/>
      <c r="J3" s="24"/>
      <c r="K3" s="24"/>
    </row>
    <row r="4" spans="1:11" ht="15" customHeight="1">
      <c r="A4" s="42"/>
      <c r="B4" s="82" t="s">
        <v>5</v>
      </c>
      <c r="C4" s="83"/>
      <c r="D4" s="84"/>
      <c r="E4" s="82" t="s">
        <v>51</v>
      </c>
      <c r="F4" s="83"/>
      <c r="G4" s="84"/>
      <c r="H4" s="79" t="s">
        <v>6</v>
      </c>
      <c r="I4" s="80"/>
      <c r="J4" s="81" t="s">
        <v>49</v>
      </c>
      <c r="K4" s="81"/>
    </row>
    <row r="5" spans="1:11" ht="15" customHeight="1">
      <c r="A5" s="68" t="s">
        <v>1</v>
      </c>
      <c r="B5" s="67" t="s">
        <v>2</v>
      </c>
      <c r="C5" s="81" t="s">
        <v>3</v>
      </c>
      <c r="D5" s="80"/>
      <c r="E5" s="67" t="s">
        <v>2</v>
      </c>
      <c r="F5" s="81" t="s">
        <v>3</v>
      </c>
      <c r="G5" s="80"/>
      <c r="H5" s="67" t="s">
        <v>2</v>
      </c>
      <c r="I5" s="68" t="s">
        <v>52</v>
      </c>
      <c r="J5" s="69" t="s">
        <v>2</v>
      </c>
      <c r="K5" s="69" t="s">
        <v>52</v>
      </c>
    </row>
    <row r="6" spans="1:11" ht="15" customHeight="1">
      <c r="A6" s="57" t="s">
        <v>57</v>
      </c>
      <c r="B6" s="67" t="s">
        <v>7</v>
      </c>
      <c r="C6" s="69" t="s">
        <v>8</v>
      </c>
      <c r="D6" s="68" t="s">
        <v>9</v>
      </c>
      <c r="E6" s="45" t="s">
        <v>7</v>
      </c>
      <c r="F6" s="69" t="s">
        <v>8</v>
      </c>
      <c r="G6" s="68" t="s">
        <v>9</v>
      </c>
      <c r="H6" s="45" t="s">
        <v>7</v>
      </c>
      <c r="I6" s="46" t="s">
        <v>7</v>
      </c>
      <c r="J6" s="31" t="s">
        <v>7</v>
      </c>
      <c r="K6" s="31" t="s">
        <v>7</v>
      </c>
    </row>
    <row r="7" spans="1:11" ht="15" customHeight="1">
      <c r="A7" s="29" t="s">
        <v>10</v>
      </c>
      <c r="B7" s="34">
        <v>48</v>
      </c>
      <c r="C7" s="34">
        <v>51</v>
      </c>
      <c r="D7" s="34">
        <v>47</v>
      </c>
      <c r="E7" s="34">
        <v>2</v>
      </c>
      <c r="F7" s="34">
        <v>0</v>
      </c>
      <c r="G7" s="34">
        <v>0</v>
      </c>
      <c r="H7" s="34">
        <f>B7+E7</f>
        <v>50</v>
      </c>
      <c r="I7" s="34">
        <f>C7+D7+F7+G7</f>
        <v>98</v>
      </c>
      <c r="J7" s="27">
        <f>H7/$H$47</f>
        <v>2.1957753282684117E-3</v>
      </c>
      <c r="K7" s="27">
        <f>I7/$I$47</f>
        <v>4.9689037888398424E-5</v>
      </c>
    </row>
    <row r="8" spans="1:11" ht="15" customHeight="1">
      <c r="A8" s="29" t="s">
        <v>11</v>
      </c>
      <c r="B8" s="34">
        <v>314</v>
      </c>
      <c r="C8" s="34">
        <v>8946</v>
      </c>
      <c r="D8" s="34">
        <v>8584</v>
      </c>
      <c r="E8" s="34"/>
      <c r="F8" s="34"/>
      <c r="G8" s="34"/>
      <c r="H8" s="34">
        <f t="shared" ref="H8:H45" si="0">B8+E8</f>
        <v>314</v>
      </c>
      <c r="I8" s="34">
        <f t="shared" ref="I8:I45" si="1">C8+D8+F8+G8</f>
        <v>17530</v>
      </c>
      <c r="J8" s="27">
        <f t="shared" ref="J8:J45" si="2">H8/$H$47</f>
        <v>1.3789469061525625E-2</v>
      </c>
      <c r="K8" s="27">
        <f t="shared" ref="K8:K45" si="3">I8/$I$47</f>
        <v>8.8882534100369823E-3</v>
      </c>
    </row>
    <row r="9" spans="1:11" ht="15" customHeight="1">
      <c r="A9" s="29" t="s">
        <v>12</v>
      </c>
      <c r="B9" s="34">
        <v>0</v>
      </c>
      <c r="C9" s="34">
        <v>0</v>
      </c>
      <c r="D9" s="34">
        <v>0</v>
      </c>
      <c r="E9" s="34"/>
      <c r="F9" s="34"/>
      <c r="G9" s="34"/>
      <c r="H9" s="34">
        <f t="shared" si="0"/>
        <v>0</v>
      </c>
      <c r="I9" s="34">
        <f t="shared" si="1"/>
        <v>0</v>
      </c>
      <c r="J9" s="27">
        <f t="shared" si="2"/>
        <v>0</v>
      </c>
      <c r="K9" s="27">
        <f t="shared" si="3"/>
        <v>0</v>
      </c>
    </row>
    <row r="10" spans="1:11" ht="15" customHeight="1">
      <c r="A10" s="29" t="s">
        <v>13</v>
      </c>
      <c r="B10" s="34">
        <v>21</v>
      </c>
      <c r="C10" s="34">
        <v>307</v>
      </c>
      <c r="D10" s="34">
        <v>383</v>
      </c>
      <c r="E10" s="34"/>
      <c r="F10" s="34"/>
      <c r="G10" s="34"/>
      <c r="H10" s="34">
        <f t="shared" si="0"/>
        <v>21</v>
      </c>
      <c r="I10" s="34">
        <f t="shared" si="1"/>
        <v>690</v>
      </c>
      <c r="J10" s="27">
        <f t="shared" si="2"/>
        <v>9.2222563787273287E-4</v>
      </c>
      <c r="K10" s="27">
        <f t="shared" si="3"/>
        <v>3.4985138921423379E-4</v>
      </c>
    </row>
    <row r="11" spans="1:11" ht="15" customHeight="1">
      <c r="A11" s="29" t="s">
        <v>14</v>
      </c>
      <c r="B11" s="34">
        <v>5919</v>
      </c>
      <c r="C11" s="34">
        <v>223851</v>
      </c>
      <c r="D11" s="34">
        <v>193339</v>
      </c>
      <c r="E11" s="34">
        <v>7002</v>
      </c>
      <c r="F11" s="34">
        <v>364083</v>
      </c>
      <c r="G11" s="34">
        <v>426541</v>
      </c>
      <c r="H11" s="34">
        <f t="shared" si="0"/>
        <v>12921</v>
      </c>
      <c r="I11" s="34">
        <f t="shared" si="1"/>
        <v>1207814</v>
      </c>
      <c r="J11" s="27">
        <f t="shared" si="2"/>
        <v>0.56743226033112293</v>
      </c>
      <c r="K11" s="27">
        <f t="shared" si="3"/>
        <v>0.61239913885855157</v>
      </c>
    </row>
    <row r="12" spans="1:11" ht="15" customHeight="1">
      <c r="A12" s="29" t="s">
        <v>15</v>
      </c>
      <c r="B12" s="34">
        <v>501</v>
      </c>
      <c r="C12" s="34">
        <v>20649</v>
      </c>
      <c r="D12" s="34">
        <v>25075</v>
      </c>
      <c r="E12" s="34">
        <v>58</v>
      </c>
      <c r="F12" s="34">
        <v>1868</v>
      </c>
      <c r="G12" s="34">
        <v>4862</v>
      </c>
      <c r="H12" s="34">
        <f t="shared" si="0"/>
        <v>559</v>
      </c>
      <c r="I12" s="34">
        <f t="shared" si="1"/>
        <v>52454</v>
      </c>
      <c r="J12" s="27">
        <f t="shared" si="2"/>
        <v>2.4548768170040841E-2</v>
      </c>
      <c r="K12" s="27">
        <f t="shared" si="3"/>
        <v>2.6595804014265825E-2</v>
      </c>
    </row>
    <row r="13" spans="1:11" ht="15" customHeight="1">
      <c r="A13" s="29" t="s">
        <v>16</v>
      </c>
      <c r="B13" s="34">
        <v>380</v>
      </c>
      <c r="C13" s="34">
        <v>7513</v>
      </c>
      <c r="D13" s="34">
        <v>8271</v>
      </c>
      <c r="E13" s="34"/>
      <c r="F13" s="34"/>
      <c r="G13" s="34"/>
      <c r="H13" s="34">
        <f t="shared" si="0"/>
        <v>380</v>
      </c>
      <c r="I13" s="34">
        <f t="shared" si="1"/>
        <v>15784</v>
      </c>
      <c r="J13" s="27">
        <f t="shared" si="2"/>
        <v>1.6687892494839929E-2</v>
      </c>
      <c r="K13" s="27">
        <f t="shared" si="3"/>
        <v>8.0029772860253125E-3</v>
      </c>
    </row>
    <row r="14" spans="1:11" ht="15" customHeight="1">
      <c r="A14" s="29" t="s">
        <v>17</v>
      </c>
      <c r="B14" s="34">
        <v>40</v>
      </c>
      <c r="C14" s="34">
        <v>1030</v>
      </c>
      <c r="D14" s="34">
        <v>1197</v>
      </c>
      <c r="E14" s="34"/>
      <c r="F14" s="34"/>
      <c r="G14" s="34"/>
      <c r="H14" s="34">
        <f t="shared" si="0"/>
        <v>40</v>
      </c>
      <c r="I14" s="34">
        <f t="shared" si="1"/>
        <v>2227</v>
      </c>
      <c r="J14" s="27">
        <f t="shared" si="2"/>
        <v>1.7566202626147292E-3</v>
      </c>
      <c r="K14" s="27">
        <f t="shared" si="3"/>
        <v>1.129158034463911E-3</v>
      </c>
    </row>
    <row r="15" spans="1:11" ht="15" customHeight="1">
      <c r="A15" s="29" t="s">
        <v>18</v>
      </c>
      <c r="B15" s="34">
        <v>98</v>
      </c>
      <c r="C15" s="34">
        <v>2927</v>
      </c>
      <c r="D15" s="34">
        <v>3017</v>
      </c>
      <c r="E15" s="34"/>
      <c r="F15" s="34"/>
      <c r="G15" s="34"/>
      <c r="H15" s="34">
        <f t="shared" si="0"/>
        <v>98</v>
      </c>
      <c r="I15" s="34">
        <f t="shared" si="1"/>
        <v>5944</v>
      </c>
      <c r="J15" s="27">
        <f t="shared" si="2"/>
        <v>4.3037196434060863E-3</v>
      </c>
      <c r="K15" s="27">
        <f t="shared" si="3"/>
        <v>3.0137922572310225E-3</v>
      </c>
    </row>
    <row r="16" spans="1:11" ht="15" customHeight="1">
      <c r="A16" s="29" t="s">
        <v>19</v>
      </c>
      <c r="B16" s="34">
        <v>846</v>
      </c>
      <c r="C16" s="34">
        <v>39692</v>
      </c>
      <c r="D16" s="34">
        <v>49038</v>
      </c>
      <c r="E16" s="34">
        <v>394</v>
      </c>
      <c r="F16" s="34">
        <v>8616</v>
      </c>
      <c r="G16" s="34">
        <v>31472</v>
      </c>
      <c r="H16" s="34">
        <f t="shared" si="0"/>
        <v>1240</v>
      </c>
      <c r="I16" s="34">
        <f t="shared" si="1"/>
        <v>128818</v>
      </c>
      <c r="J16" s="27">
        <f t="shared" si="2"/>
        <v>5.4455228141056605E-2</v>
      </c>
      <c r="K16" s="27">
        <f t="shared" si="3"/>
        <v>6.5314719211303135E-2</v>
      </c>
    </row>
    <row r="17" spans="1:11" ht="15" customHeight="1">
      <c r="A17" s="29" t="s">
        <v>20</v>
      </c>
      <c r="B17" s="34">
        <v>33</v>
      </c>
      <c r="C17" s="34">
        <v>595</v>
      </c>
      <c r="D17" s="34">
        <v>670</v>
      </c>
      <c r="E17" s="34">
        <v>37</v>
      </c>
      <c r="F17" s="34">
        <v>1039</v>
      </c>
      <c r="G17" s="34">
        <v>2169</v>
      </c>
      <c r="H17" s="34">
        <f t="shared" si="0"/>
        <v>70</v>
      </c>
      <c r="I17" s="34">
        <f t="shared" si="1"/>
        <v>4473</v>
      </c>
      <c r="J17" s="27">
        <f t="shared" si="2"/>
        <v>3.0740854595757761E-3</v>
      </c>
      <c r="K17" s="27">
        <f t="shared" si="3"/>
        <v>2.2679496579061853E-3</v>
      </c>
    </row>
    <row r="18" spans="1:11" ht="15" customHeight="1">
      <c r="A18" s="29" t="s">
        <v>21</v>
      </c>
      <c r="B18" s="34">
        <v>62</v>
      </c>
      <c r="C18" s="34">
        <v>266</v>
      </c>
      <c r="D18" s="34">
        <v>483</v>
      </c>
      <c r="E18" s="34"/>
      <c r="F18" s="34"/>
      <c r="G18" s="34"/>
      <c r="H18" s="34">
        <f t="shared" si="0"/>
        <v>62</v>
      </c>
      <c r="I18" s="34">
        <f t="shared" si="1"/>
        <v>749</v>
      </c>
      <c r="J18" s="27">
        <f t="shared" si="2"/>
        <v>2.7227614070528304E-3</v>
      </c>
      <c r="K18" s="27">
        <f t="shared" si="3"/>
        <v>3.7976621814704505E-4</v>
      </c>
    </row>
    <row r="19" spans="1:11" ht="15" customHeight="1">
      <c r="A19" s="29" t="s">
        <v>22</v>
      </c>
      <c r="B19" s="34">
        <v>118</v>
      </c>
      <c r="C19" s="34">
        <v>1433</v>
      </c>
      <c r="D19" s="34">
        <v>1867</v>
      </c>
      <c r="E19" s="34"/>
      <c r="F19" s="34"/>
      <c r="G19" s="34"/>
      <c r="H19" s="34">
        <f t="shared" si="0"/>
        <v>118</v>
      </c>
      <c r="I19" s="34">
        <f t="shared" si="1"/>
        <v>3300</v>
      </c>
      <c r="J19" s="27">
        <f t="shared" si="2"/>
        <v>5.1820297747134517E-3</v>
      </c>
      <c r="K19" s="27">
        <f t="shared" si="3"/>
        <v>1.6732022962419877E-3</v>
      </c>
    </row>
    <row r="20" spans="1:11" ht="15" customHeight="1">
      <c r="A20" s="29" t="s">
        <v>23</v>
      </c>
      <c r="B20" s="34">
        <v>24</v>
      </c>
      <c r="C20" s="34">
        <v>34</v>
      </c>
      <c r="D20" s="34">
        <v>49</v>
      </c>
      <c r="E20" s="34"/>
      <c r="F20" s="34"/>
      <c r="G20" s="34"/>
      <c r="H20" s="34">
        <f t="shared" si="0"/>
        <v>24</v>
      </c>
      <c r="I20" s="34">
        <f t="shared" si="1"/>
        <v>83</v>
      </c>
      <c r="J20" s="27">
        <f t="shared" si="2"/>
        <v>1.0539721575688376E-3</v>
      </c>
      <c r="K20" s="27">
        <f t="shared" si="3"/>
        <v>4.2083572905480296E-5</v>
      </c>
    </row>
    <row r="21" spans="1:11" ht="15" customHeight="1">
      <c r="A21" s="29" t="s">
        <v>24</v>
      </c>
      <c r="B21" s="34">
        <v>24</v>
      </c>
      <c r="C21" s="34">
        <v>47</v>
      </c>
      <c r="D21" s="34">
        <v>91</v>
      </c>
      <c r="E21" s="34"/>
      <c r="F21" s="34"/>
      <c r="G21" s="34"/>
      <c r="H21" s="34">
        <f t="shared" si="0"/>
        <v>24</v>
      </c>
      <c r="I21" s="34">
        <f t="shared" si="1"/>
        <v>138</v>
      </c>
      <c r="J21" s="27">
        <f t="shared" si="2"/>
        <v>1.0539721575688376E-3</v>
      </c>
      <c r="K21" s="27">
        <f t="shared" si="3"/>
        <v>6.9970277842846762E-5</v>
      </c>
    </row>
    <row r="22" spans="1:11" ht="15" customHeight="1">
      <c r="A22" s="29" t="s">
        <v>25</v>
      </c>
      <c r="B22" s="34">
        <v>26</v>
      </c>
      <c r="C22" s="34">
        <v>72</v>
      </c>
      <c r="D22" s="34">
        <v>120</v>
      </c>
      <c r="E22" s="34"/>
      <c r="F22" s="34"/>
      <c r="G22" s="34"/>
      <c r="H22" s="34">
        <f t="shared" si="0"/>
        <v>26</v>
      </c>
      <c r="I22" s="34">
        <f t="shared" si="1"/>
        <v>192</v>
      </c>
      <c r="J22" s="27">
        <f t="shared" si="2"/>
        <v>1.1418031706995741E-3</v>
      </c>
      <c r="K22" s="27">
        <f t="shared" si="3"/>
        <v>9.7349951781352007E-5</v>
      </c>
    </row>
    <row r="23" spans="1:11" ht="15" customHeight="1">
      <c r="A23" s="29" t="s">
        <v>26</v>
      </c>
      <c r="B23" s="34">
        <v>60</v>
      </c>
      <c r="C23" s="34">
        <v>1700</v>
      </c>
      <c r="D23" s="34">
        <v>1777</v>
      </c>
      <c r="E23" s="34">
        <v>4</v>
      </c>
      <c r="F23" s="34">
        <v>0</v>
      </c>
      <c r="G23" s="34">
        <v>0</v>
      </c>
      <c r="H23" s="34">
        <f t="shared" si="0"/>
        <v>64</v>
      </c>
      <c r="I23" s="34">
        <f t="shared" si="1"/>
        <v>3477</v>
      </c>
      <c r="J23" s="27">
        <f t="shared" si="2"/>
        <v>2.810592420183567E-3</v>
      </c>
      <c r="K23" s="27">
        <f t="shared" si="3"/>
        <v>1.7629467830404216E-3</v>
      </c>
    </row>
    <row r="24" spans="1:11" ht="15" customHeight="1">
      <c r="A24" s="29" t="s">
        <v>27</v>
      </c>
      <c r="B24" s="34">
        <v>110</v>
      </c>
      <c r="C24" s="34">
        <v>1473</v>
      </c>
      <c r="D24" s="34">
        <v>1838</v>
      </c>
      <c r="E24" s="34"/>
      <c r="F24" s="34"/>
      <c r="G24" s="34"/>
      <c r="H24" s="34">
        <f t="shared" si="0"/>
        <v>110</v>
      </c>
      <c r="I24" s="34">
        <f t="shared" si="1"/>
        <v>3311</v>
      </c>
      <c r="J24" s="27">
        <f t="shared" si="2"/>
        <v>4.8307057221905056E-3</v>
      </c>
      <c r="K24" s="27">
        <f t="shared" si="3"/>
        <v>1.6787796372294609E-3</v>
      </c>
    </row>
    <row r="25" spans="1:11" ht="15" customHeight="1">
      <c r="A25" s="29" t="s">
        <v>28</v>
      </c>
      <c r="B25" s="34">
        <v>325</v>
      </c>
      <c r="C25" s="34">
        <v>8583</v>
      </c>
      <c r="D25" s="34">
        <v>10018</v>
      </c>
      <c r="E25" s="34">
        <v>20</v>
      </c>
      <c r="F25" s="34">
        <v>292</v>
      </c>
      <c r="G25" s="34">
        <v>1266</v>
      </c>
      <c r="H25" s="34">
        <f t="shared" si="0"/>
        <v>345</v>
      </c>
      <c r="I25" s="34">
        <f t="shared" si="1"/>
        <v>20159</v>
      </c>
      <c r="J25" s="27">
        <f t="shared" si="2"/>
        <v>1.515084976505204E-2</v>
      </c>
      <c r="K25" s="27">
        <f t="shared" si="3"/>
        <v>1.0221237906043099E-2</v>
      </c>
    </row>
    <row r="26" spans="1:11" ht="15" customHeight="1">
      <c r="A26" s="29" t="s">
        <v>29</v>
      </c>
      <c r="B26" s="34">
        <v>342</v>
      </c>
      <c r="C26" s="34">
        <v>7585</v>
      </c>
      <c r="D26" s="34">
        <v>10587</v>
      </c>
      <c r="E26" s="34">
        <v>38</v>
      </c>
      <c r="F26" s="34">
        <v>133</v>
      </c>
      <c r="G26" s="34">
        <v>3285</v>
      </c>
      <c r="H26" s="34">
        <f t="shared" si="0"/>
        <v>380</v>
      </c>
      <c r="I26" s="34">
        <f t="shared" si="1"/>
        <v>21590</v>
      </c>
      <c r="J26" s="27">
        <f t="shared" si="2"/>
        <v>1.6687892494839929E-2</v>
      </c>
      <c r="K26" s="27">
        <f t="shared" si="3"/>
        <v>1.0946799265413488E-2</v>
      </c>
    </row>
    <row r="27" spans="1:11" ht="15" customHeight="1">
      <c r="A27" s="29" t="s">
        <v>30</v>
      </c>
      <c r="B27" s="34">
        <v>16</v>
      </c>
      <c r="C27" s="34">
        <v>75</v>
      </c>
      <c r="D27" s="34">
        <v>86</v>
      </c>
      <c r="E27" s="34"/>
      <c r="F27" s="34"/>
      <c r="G27" s="34"/>
      <c r="H27" s="34">
        <f t="shared" si="0"/>
        <v>16</v>
      </c>
      <c r="I27" s="34">
        <f t="shared" si="1"/>
        <v>161</v>
      </c>
      <c r="J27" s="27">
        <f t="shared" si="2"/>
        <v>7.0264810504589174E-4</v>
      </c>
      <c r="K27" s="27">
        <f t="shared" si="3"/>
        <v>8.1631990816654544E-5</v>
      </c>
    </row>
    <row r="28" spans="1:11" ht="15" customHeight="1">
      <c r="A28" s="29" t="s">
        <v>31</v>
      </c>
      <c r="B28" s="34">
        <v>34</v>
      </c>
      <c r="C28" s="34">
        <v>464</v>
      </c>
      <c r="D28" s="34">
        <v>598</v>
      </c>
      <c r="E28" s="34"/>
      <c r="F28" s="34"/>
      <c r="G28" s="34"/>
      <c r="H28" s="34">
        <f t="shared" si="0"/>
        <v>34</v>
      </c>
      <c r="I28" s="34">
        <f t="shared" si="1"/>
        <v>1062</v>
      </c>
      <c r="J28" s="27">
        <f t="shared" si="2"/>
        <v>1.4931272232225198E-3</v>
      </c>
      <c r="K28" s="27">
        <f t="shared" si="3"/>
        <v>5.384669207906033E-4</v>
      </c>
    </row>
    <row r="29" spans="1:11" ht="15" customHeight="1">
      <c r="A29" s="29" t="s">
        <v>32</v>
      </c>
      <c r="B29" s="34">
        <v>62</v>
      </c>
      <c r="C29" s="34">
        <v>493</v>
      </c>
      <c r="D29" s="34">
        <v>643</v>
      </c>
      <c r="E29" s="34"/>
      <c r="F29" s="34"/>
      <c r="G29" s="34"/>
      <c r="H29" s="34">
        <f t="shared" si="0"/>
        <v>62</v>
      </c>
      <c r="I29" s="34">
        <f t="shared" si="1"/>
        <v>1136</v>
      </c>
      <c r="J29" s="27">
        <f t="shared" si="2"/>
        <v>2.7227614070528304E-3</v>
      </c>
      <c r="K29" s="27">
        <f t="shared" si="3"/>
        <v>5.7598721470633271E-4</v>
      </c>
    </row>
    <row r="30" spans="1:11" ht="15" customHeight="1">
      <c r="A30" s="29" t="s">
        <v>33</v>
      </c>
      <c r="B30" s="34">
        <v>168</v>
      </c>
      <c r="C30" s="34">
        <v>2514</v>
      </c>
      <c r="D30" s="34">
        <v>2592</v>
      </c>
      <c r="E30" s="34"/>
      <c r="F30" s="34"/>
      <c r="G30" s="34"/>
      <c r="H30" s="34">
        <f t="shared" si="0"/>
        <v>168</v>
      </c>
      <c r="I30" s="34">
        <f t="shared" si="1"/>
        <v>5106</v>
      </c>
      <c r="J30" s="27">
        <f t="shared" si="2"/>
        <v>7.3778051029818629E-3</v>
      </c>
      <c r="K30" s="27">
        <f t="shared" si="3"/>
        <v>2.5889002801853301E-3</v>
      </c>
    </row>
    <row r="31" spans="1:11" ht="15" customHeight="1">
      <c r="A31" s="29" t="s">
        <v>34</v>
      </c>
      <c r="B31" s="34">
        <v>64</v>
      </c>
      <c r="C31" s="34">
        <v>951</v>
      </c>
      <c r="D31" s="34">
        <v>1209</v>
      </c>
      <c r="E31" s="34"/>
      <c r="F31" s="34"/>
      <c r="G31" s="34"/>
      <c r="H31" s="34">
        <f t="shared" si="0"/>
        <v>64</v>
      </c>
      <c r="I31" s="34">
        <f t="shared" si="1"/>
        <v>2160</v>
      </c>
      <c r="J31" s="27">
        <f t="shared" si="2"/>
        <v>2.810592420183567E-3</v>
      </c>
      <c r="K31" s="27">
        <f t="shared" si="3"/>
        <v>1.09518695754021E-3</v>
      </c>
    </row>
    <row r="32" spans="1:11" ht="15" customHeight="1">
      <c r="A32" s="29" t="s">
        <v>35</v>
      </c>
      <c r="B32" s="34">
        <v>170</v>
      </c>
      <c r="C32" s="34">
        <v>4138</v>
      </c>
      <c r="D32" s="34">
        <v>4693</v>
      </c>
      <c r="E32" s="34">
        <v>12</v>
      </c>
      <c r="F32" s="34">
        <v>204</v>
      </c>
      <c r="G32" s="34">
        <v>660</v>
      </c>
      <c r="H32" s="34">
        <f t="shared" si="0"/>
        <v>182</v>
      </c>
      <c r="I32" s="34">
        <f t="shared" si="1"/>
        <v>9695</v>
      </c>
      <c r="J32" s="27">
        <f t="shared" si="2"/>
        <v>7.9926221948970182E-3</v>
      </c>
      <c r="K32" s="27">
        <f t="shared" si="3"/>
        <v>4.9156655339594154E-3</v>
      </c>
    </row>
    <row r="33" spans="1:11" ht="15" customHeight="1">
      <c r="A33" s="29" t="s">
        <v>36</v>
      </c>
      <c r="B33" s="34">
        <v>440</v>
      </c>
      <c r="C33" s="34">
        <v>11260</v>
      </c>
      <c r="D33" s="34">
        <v>11673</v>
      </c>
      <c r="E33" s="34"/>
      <c r="F33" s="34"/>
      <c r="G33" s="34"/>
      <c r="H33" s="34">
        <f t="shared" si="0"/>
        <v>440</v>
      </c>
      <c r="I33" s="34">
        <f t="shared" si="1"/>
        <v>22933</v>
      </c>
      <c r="J33" s="27">
        <f t="shared" si="2"/>
        <v>1.9322822888762022E-2</v>
      </c>
      <c r="K33" s="27">
        <f t="shared" si="3"/>
        <v>1.1627741896884092E-2</v>
      </c>
    </row>
    <row r="34" spans="1:11" ht="15" customHeight="1">
      <c r="A34" s="29" t="s">
        <v>37</v>
      </c>
      <c r="B34" s="34">
        <v>68</v>
      </c>
      <c r="C34" s="34">
        <v>1392</v>
      </c>
      <c r="D34" s="34">
        <v>1745</v>
      </c>
      <c r="E34" s="34"/>
      <c r="F34" s="34"/>
      <c r="G34" s="34"/>
      <c r="H34" s="34">
        <f t="shared" si="0"/>
        <v>68</v>
      </c>
      <c r="I34" s="34">
        <f t="shared" si="1"/>
        <v>3137</v>
      </c>
      <c r="J34" s="27">
        <f t="shared" si="2"/>
        <v>2.9862544464450396E-3</v>
      </c>
      <c r="K34" s="27">
        <f t="shared" si="3"/>
        <v>1.5905562434276107E-3</v>
      </c>
    </row>
    <row r="35" spans="1:11" ht="15" customHeight="1">
      <c r="A35" s="29" t="s">
        <v>38</v>
      </c>
      <c r="B35" s="34">
        <v>4</v>
      </c>
      <c r="C35" s="34">
        <v>63</v>
      </c>
      <c r="D35" s="34">
        <v>63</v>
      </c>
      <c r="E35" s="34"/>
      <c r="F35" s="34"/>
      <c r="G35" s="34"/>
      <c r="H35" s="34">
        <f t="shared" si="0"/>
        <v>4</v>
      </c>
      <c r="I35" s="34">
        <f t="shared" si="1"/>
        <v>126</v>
      </c>
      <c r="J35" s="27">
        <f t="shared" si="2"/>
        <v>1.7566202626147294E-4</v>
      </c>
      <c r="K35" s="27">
        <f t="shared" si="3"/>
        <v>6.3885905856512254E-5</v>
      </c>
    </row>
    <row r="36" spans="1:11" ht="15" customHeight="1">
      <c r="A36" s="29" t="s">
        <v>39</v>
      </c>
      <c r="B36" s="34">
        <v>164</v>
      </c>
      <c r="C36" s="34">
        <v>3193</v>
      </c>
      <c r="D36" s="34">
        <v>4451</v>
      </c>
      <c r="E36" s="34"/>
      <c r="F36" s="34"/>
      <c r="G36" s="34"/>
      <c r="H36" s="34">
        <f t="shared" si="0"/>
        <v>164</v>
      </c>
      <c r="I36" s="34">
        <f t="shared" si="1"/>
        <v>7644</v>
      </c>
      <c r="J36" s="27">
        <f t="shared" si="2"/>
        <v>7.2021430767203898E-3</v>
      </c>
      <c r="K36" s="27">
        <f t="shared" si="3"/>
        <v>3.875744955295077E-3</v>
      </c>
    </row>
    <row r="37" spans="1:11" ht="15" customHeight="1">
      <c r="A37" s="29" t="s">
        <v>40</v>
      </c>
      <c r="B37" s="34">
        <v>516</v>
      </c>
      <c r="C37" s="34">
        <v>20963</v>
      </c>
      <c r="D37" s="34">
        <v>26323</v>
      </c>
      <c r="E37" s="34">
        <v>163</v>
      </c>
      <c r="F37" s="34">
        <v>2531</v>
      </c>
      <c r="G37" s="34">
        <v>13994</v>
      </c>
      <c r="H37" s="34">
        <f t="shared" si="0"/>
        <v>679</v>
      </c>
      <c r="I37" s="34">
        <f t="shared" si="1"/>
        <v>63811</v>
      </c>
      <c r="J37" s="27">
        <f t="shared" si="2"/>
        <v>2.9818628957885028E-2</v>
      </c>
      <c r="K37" s="27">
        <f t="shared" si="3"/>
        <v>3.2354155068332564E-2</v>
      </c>
    </row>
    <row r="38" spans="1:11" ht="15" customHeight="1">
      <c r="A38" s="29" t="s">
        <v>41</v>
      </c>
      <c r="B38" s="34">
        <v>254</v>
      </c>
      <c r="C38" s="34">
        <v>5091</v>
      </c>
      <c r="D38" s="34">
        <v>5301</v>
      </c>
      <c r="E38" s="34">
        <v>1</v>
      </c>
      <c r="F38" s="34">
        <v>0</v>
      </c>
      <c r="G38" s="34">
        <v>0</v>
      </c>
      <c r="H38" s="34">
        <f t="shared" si="0"/>
        <v>255</v>
      </c>
      <c r="I38" s="34">
        <f t="shared" si="1"/>
        <v>10392</v>
      </c>
      <c r="J38" s="27">
        <f t="shared" si="2"/>
        <v>1.11984541741689E-2</v>
      </c>
      <c r="K38" s="27">
        <f t="shared" si="3"/>
        <v>5.2690661401656779E-3</v>
      </c>
    </row>
    <row r="39" spans="1:11" ht="15" customHeight="1">
      <c r="A39" s="29" t="s">
        <v>42</v>
      </c>
      <c r="B39" s="34">
        <v>390</v>
      </c>
      <c r="C39" s="34">
        <v>14605</v>
      </c>
      <c r="D39" s="34">
        <v>18352</v>
      </c>
      <c r="E39" s="34">
        <v>39</v>
      </c>
      <c r="F39" s="34">
        <v>779</v>
      </c>
      <c r="G39" s="34">
        <v>3073</v>
      </c>
      <c r="H39" s="34">
        <f t="shared" si="0"/>
        <v>429</v>
      </c>
      <c r="I39" s="34">
        <f t="shared" si="1"/>
        <v>36809</v>
      </c>
      <c r="J39" s="27">
        <f t="shared" si="2"/>
        <v>1.883975231654297E-2</v>
      </c>
      <c r="K39" s="27">
        <f t="shared" si="3"/>
        <v>1.8663304037082218E-2</v>
      </c>
    </row>
    <row r="40" spans="1:11" ht="15" customHeight="1">
      <c r="A40" s="29" t="s">
        <v>43</v>
      </c>
      <c r="B40" s="34">
        <v>56</v>
      </c>
      <c r="C40" s="34">
        <v>524</v>
      </c>
      <c r="D40" s="34">
        <v>591</v>
      </c>
      <c r="E40" s="34"/>
      <c r="F40" s="34"/>
      <c r="G40" s="34"/>
      <c r="H40" s="34">
        <f t="shared" si="0"/>
        <v>56</v>
      </c>
      <c r="I40" s="34">
        <f t="shared" si="1"/>
        <v>1115</v>
      </c>
      <c r="J40" s="27">
        <f t="shared" si="2"/>
        <v>2.4592683676606208E-3</v>
      </c>
      <c r="K40" s="27">
        <f t="shared" si="3"/>
        <v>5.6533956373024737E-4</v>
      </c>
    </row>
    <row r="41" spans="1:11" ht="15" customHeight="1">
      <c r="A41" s="29" t="s">
        <v>44</v>
      </c>
      <c r="B41" s="34">
        <v>40</v>
      </c>
      <c r="C41" s="34">
        <v>574</v>
      </c>
      <c r="D41" s="34">
        <v>712</v>
      </c>
      <c r="E41" s="34"/>
      <c r="F41" s="34"/>
      <c r="G41" s="34"/>
      <c r="H41" s="34">
        <f t="shared" si="0"/>
        <v>40</v>
      </c>
      <c r="I41" s="34">
        <f t="shared" si="1"/>
        <v>1286</v>
      </c>
      <c r="J41" s="27">
        <f t="shared" si="2"/>
        <v>1.7566202626147292E-3</v>
      </c>
      <c r="K41" s="27">
        <f t="shared" si="3"/>
        <v>6.5204186453551394E-4</v>
      </c>
    </row>
    <row r="42" spans="1:11" ht="15" customHeight="1">
      <c r="A42" s="29" t="s">
        <v>45</v>
      </c>
      <c r="B42" s="34">
        <v>44</v>
      </c>
      <c r="C42" s="34">
        <v>267</v>
      </c>
      <c r="D42" s="34">
        <v>315</v>
      </c>
      <c r="E42" s="34"/>
      <c r="F42" s="34"/>
      <c r="G42" s="34"/>
      <c r="H42" s="34">
        <f t="shared" si="0"/>
        <v>44</v>
      </c>
      <c r="I42" s="34">
        <f t="shared" si="1"/>
        <v>582</v>
      </c>
      <c r="J42" s="27">
        <f t="shared" si="2"/>
        <v>1.9322822888762023E-3</v>
      </c>
      <c r="K42" s="27">
        <f t="shared" si="3"/>
        <v>2.9509204133722325E-4</v>
      </c>
    </row>
    <row r="43" spans="1:11" ht="15" customHeight="1">
      <c r="A43" s="29" t="s">
        <v>46</v>
      </c>
      <c r="B43" s="34">
        <v>30</v>
      </c>
      <c r="C43" s="34">
        <v>294</v>
      </c>
      <c r="D43" s="34">
        <v>412</v>
      </c>
      <c r="E43" s="34"/>
      <c r="F43" s="34"/>
      <c r="G43" s="34"/>
      <c r="H43" s="34">
        <f t="shared" si="0"/>
        <v>30</v>
      </c>
      <c r="I43" s="34">
        <f t="shared" si="1"/>
        <v>706</v>
      </c>
      <c r="J43" s="27">
        <f t="shared" si="2"/>
        <v>1.317465196961047E-3</v>
      </c>
      <c r="K43" s="27">
        <f t="shared" si="3"/>
        <v>3.579638851960131E-4</v>
      </c>
    </row>
    <row r="44" spans="1:11" ht="15" customHeight="1">
      <c r="A44" s="29" t="s">
        <v>47</v>
      </c>
      <c r="B44" s="34">
        <v>1507</v>
      </c>
      <c r="C44" s="34">
        <v>66381</v>
      </c>
      <c r="D44" s="34">
        <v>62358</v>
      </c>
      <c r="E44" s="34">
        <v>1572</v>
      </c>
      <c r="F44" s="34">
        <v>82625</v>
      </c>
      <c r="G44" s="34">
        <v>100761</v>
      </c>
      <c r="H44" s="34">
        <f t="shared" si="0"/>
        <v>3079</v>
      </c>
      <c r="I44" s="34">
        <f t="shared" si="1"/>
        <v>312125</v>
      </c>
      <c r="J44" s="27">
        <f t="shared" si="2"/>
        <v>0.13521584471476877</v>
      </c>
      <c r="K44" s="27">
        <f t="shared" si="3"/>
        <v>0.15825705051955466</v>
      </c>
    </row>
    <row r="45" spans="1:11" ht="15" customHeight="1">
      <c r="A45" s="29" t="s">
        <v>48</v>
      </c>
      <c r="B45" s="34">
        <v>100</v>
      </c>
      <c r="C45" s="34">
        <v>1242</v>
      </c>
      <c r="D45" s="34">
        <v>1479</v>
      </c>
      <c r="E45" s="34">
        <v>11</v>
      </c>
      <c r="F45" s="34">
        <v>114</v>
      </c>
      <c r="G45" s="34">
        <v>614</v>
      </c>
      <c r="H45" s="34">
        <f t="shared" si="0"/>
        <v>111</v>
      </c>
      <c r="I45" s="34">
        <f t="shared" si="1"/>
        <v>3449</v>
      </c>
      <c r="J45" s="27">
        <f t="shared" si="2"/>
        <v>4.8746212287558736E-3</v>
      </c>
      <c r="K45" s="27">
        <f t="shared" si="3"/>
        <v>1.7487499150723076E-3</v>
      </c>
    </row>
    <row r="46" spans="1:11" ht="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ht="15" customHeight="1">
      <c r="A47" s="46" t="s">
        <v>4</v>
      </c>
      <c r="B47" s="54">
        <f>SUM(B7:B45)</f>
        <v>13418</v>
      </c>
      <c r="C47" s="54">
        <f t="shared" ref="C47:I47" si="4">SUM(C7:C45)</f>
        <v>461238</v>
      </c>
      <c r="D47" s="55">
        <f t="shared" si="4"/>
        <v>460047</v>
      </c>
      <c r="E47" s="54">
        <f t="shared" si="4"/>
        <v>9353</v>
      </c>
      <c r="F47" s="54">
        <f t="shared" si="4"/>
        <v>462284</v>
      </c>
      <c r="G47" s="55">
        <f t="shared" si="4"/>
        <v>588697</v>
      </c>
      <c r="H47" s="54">
        <f t="shared" si="4"/>
        <v>22771</v>
      </c>
      <c r="I47" s="55">
        <f t="shared" si="4"/>
        <v>1972266</v>
      </c>
      <c r="J47" s="56">
        <f>SUM(J7:J45)</f>
        <v>1</v>
      </c>
      <c r="K47" s="56">
        <f>SUM(K7:K45)</f>
        <v>1.0000000000000002</v>
      </c>
    </row>
    <row r="48" spans="1:11" ht="5" customHeight="1">
      <c r="A48" s="15"/>
      <c r="B48" s="12"/>
      <c r="C48" s="12"/>
      <c r="D48" s="12"/>
      <c r="E48" s="12"/>
      <c r="F48" s="12"/>
      <c r="G48" s="12"/>
      <c r="H48" s="12"/>
      <c r="I48" s="12"/>
      <c r="J48" s="13"/>
      <c r="K48" s="13"/>
    </row>
    <row r="49" spans="1:11" ht="15" customHeight="1">
      <c r="A49" s="66" t="s">
        <v>94</v>
      </c>
      <c r="B49" s="34">
        <v>6673</v>
      </c>
      <c r="C49" s="34">
        <v>106870</v>
      </c>
      <c r="D49" s="34">
        <v>107627</v>
      </c>
      <c r="E49" s="34">
        <v>4137</v>
      </c>
      <c r="F49" s="34">
        <v>74005</v>
      </c>
      <c r="G49" s="34">
        <v>155533</v>
      </c>
      <c r="H49" s="34">
        <f>B49+E49</f>
        <v>10810</v>
      </c>
      <c r="I49" s="34">
        <f>C49+D49+F49+G49</f>
        <v>444035</v>
      </c>
      <c r="J49" s="12"/>
      <c r="K49" s="12"/>
    </row>
    <row r="50" spans="1:11" ht="15" customHeight="1">
      <c r="A50" s="66" t="s">
        <v>95</v>
      </c>
      <c r="B50" s="34">
        <f>B47</f>
        <v>13418</v>
      </c>
      <c r="C50" s="34">
        <f t="shared" ref="C50:I50" si="5">C47</f>
        <v>461238</v>
      </c>
      <c r="D50" s="34">
        <f t="shared" si="5"/>
        <v>460047</v>
      </c>
      <c r="E50" s="34">
        <f t="shared" si="5"/>
        <v>9353</v>
      </c>
      <c r="F50" s="34">
        <f t="shared" si="5"/>
        <v>462284</v>
      </c>
      <c r="G50" s="34">
        <f t="shared" si="5"/>
        <v>588697</v>
      </c>
      <c r="H50" s="34">
        <f t="shared" si="5"/>
        <v>22771</v>
      </c>
      <c r="I50" s="34">
        <f t="shared" si="5"/>
        <v>1972266</v>
      </c>
      <c r="J50" s="12"/>
      <c r="K50" s="12"/>
    </row>
    <row r="51" spans="1:11" ht="15" customHeight="1">
      <c r="A51" s="58" t="s">
        <v>78</v>
      </c>
      <c r="B51" s="32">
        <f>(B50-B49)/B49</f>
        <v>1.0107897497377492</v>
      </c>
      <c r="C51" s="32">
        <f t="shared" ref="C51:I51" si="6">(C50-C49)/C49</f>
        <v>3.3158791054552261</v>
      </c>
      <c r="D51" s="32">
        <f t="shared" si="6"/>
        <v>3.2744571529448931</v>
      </c>
      <c r="E51" s="32">
        <f t="shared" si="6"/>
        <v>1.2608170171621949</v>
      </c>
      <c r="F51" s="32">
        <f t="shared" si="6"/>
        <v>5.2466590095263834</v>
      </c>
      <c r="G51" s="32">
        <f t="shared" si="6"/>
        <v>2.7850295435695318</v>
      </c>
      <c r="H51" s="32">
        <f t="shared" si="6"/>
        <v>1.1064754856614245</v>
      </c>
      <c r="I51" s="32">
        <f t="shared" si="6"/>
        <v>3.4416904072877137</v>
      </c>
      <c r="J51" s="33"/>
      <c r="K51" s="33"/>
    </row>
    <row r="52" spans="1:11" ht="15" customHeight="1">
      <c r="A52" s="1"/>
    </row>
    <row r="53" spans="1:11" ht="15" customHeight="1">
      <c r="A53" s="1"/>
    </row>
    <row r="54" spans="1:11" ht="15" customHeight="1">
      <c r="A54" s="1"/>
    </row>
    <row r="55" spans="1:11" ht="15" customHeight="1">
      <c r="A55" s="1"/>
    </row>
    <row r="56" spans="1:11" ht="15" customHeight="1">
      <c r="A56" s="1"/>
      <c r="B56" s="7"/>
    </row>
    <row r="57" spans="1:11" ht="15" customHeight="1">
      <c r="A57" s="1"/>
    </row>
    <row r="58" spans="1:11" ht="15" customHeight="1"/>
    <row r="59" spans="1:11" ht="13" hidden="1">
      <c r="A59" s="4"/>
    </row>
    <row r="60" spans="1:11" hidden="1"/>
    <row r="61" spans="1:11" ht="13" hidden="1">
      <c r="A61" s="4"/>
    </row>
    <row r="62" spans="1:11" ht="13" hidden="1">
      <c r="A62" s="4"/>
    </row>
    <row r="63" spans="1:11" ht="13" hidden="1">
      <c r="A63" s="4"/>
      <c r="B63" s="5"/>
      <c r="C63" s="5"/>
      <c r="D63" s="5"/>
      <c r="E63" s="5"/>
      <c r="F63" s="5"/>
      <c r="G63" s="5"/>
    </row>
    <row r="64" spans="1:11" ht="13">
      <c r="A64" s="4"/>
      <c r="G64" s="8"/>
    </row>
    <row r="65" spans="1:9">
      <c r="G65" s="8"/>
    </row>
    <row r="66" spans="1:9" ht="13">
      <c r="A66" s="4"/>
      <c r="G66" s="8"/>
    </row>
    <row r="67" spans="1:9" ht="13">
      <c r="A67" s="4"/>
    </row>
    <row r="68" spans="1:9" ht="13">
      <c r="A68" s="4"/>
      <c r="B68" s="5"/>
      <c r="C68" s="5"/>
      <c r="D68" s="5"/>
      <c r="E68" s="5"/>
      <c r="F68" s="5"/>
      <c r="G68" s="5"/>
      <c r="H68" s="5"/>
      <c r="I68" s="5"/>
    </row>
  </sheetData>
  <mergeCells count="6">
    <mergeCell ref="J4:K4"/>
    <mergeCell ref="C5:D5"/>
    <mergeCell ref="B4:D4"/>
    <mergeCell ref="E4:G4"/>
    <mergeCell ref="H4:I4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Φύλλο12"/>
  <dimension ref="A1:K73"/>
  <sheetViews>
    <sheetView tabSelected="1" zoomScale="80" workbookViewId="0">
      <pane ySplit="6" topLeftCell="A7" activePane="bottomLeft" state="frozen"/>
      <selection pane="bottomLeft" activeCell="M52" sqref="M52"/>
    </sheetView>
  </sheetViews>
  <sheetFormatPr defaultColWidth="8.81640625" defaultRowHeight="12.5"/>
  <cols>
    <col min="1" max="1" width="38.6328125" style="2" customWidth="1"/>
    <col min="2" max="11" width="13.6328125" style="2" customWidth="1"/>
    <col min="12" max="16384" width="8.81640625" style="2"/>
  </cols>
  <sheetData>
    <row r="1" spans="1:11" ht="15" customHeight="1">
      <c r="A1" s="21" t="s">
        <v>55</v>
      </c>
      <c r="B1" s="13"/>
      <c r="C1" s="13"/>
      <c r="D1" s="13"/>
      <c r="E1" s="12"/>
      <c r="F1" s="47" t="s">
        <v>50</v>
      </c>
      <c r="H1" s="14"/>
      <c r="I1" s="14"/>
    </row>
    <row r="2" spans="1:11" ht="15" customHeight="1">
      <c r="A2" s="21" t="s">
        <v>53</v>
      </c>
      <c r="B2" s="12"/>
      <c r="C2" s="12"/>
      <c r="D2" s="12"/>
      <c r="E2" s="12"/>
      <c r="F2" s="48" t="s">
        <v>98</v>
      </c>
      <c r="H2" s="14"/>
      <c r="I2" s="14"/>
    </row>
    <row r="3" spans="1:11" ht="15" customHeight="1">
      <c r="A3" s="26" t="s">
        <v>54</v>
      </c>
      <c r="B3" s="22"/>
      <c r="C3" s="23"/>
      <c r="D3" s="22"/>
      <c r="E3" s="22"/>
      <c r="F3" s="78" t="s">
        <v>82</v>
      </c>
      <c r="G3" s="22"/>
      <c r="H3" s="14"/>
      <c r="I3" s="14"/>
      <c r="J3" s="24"/>
      <c r="K3" s="24"/>
    </row>
    <row r="4" spans="1:11" ht="15" customHeight="1">
      <c r="A4" s="42"/>
      <c r="B4" s="82" t="s">
        <v>5</v>
      </c>
      <c r="C4" s="83"/>
      <c r="D4" s="84"/>
      <c r="E4" s="82" t="s">
        <v>51</v>
      </c>
      <c r="F4" s="83"/>
      <c r="G4" s="84"/>
      <c r="H4" s="79" t="s">
        <v>6</v>
      </c>
      <c r="I4" s="80"/>
      <c r="J4" s="81" t="s">
        <v>49</v>
      </c>
      <c r="K4" s="81"/>
    </row>
    <row r="5" spans="1:11" ht="15" customHeight="1">
      <c r="A5" s="71" t="s">
        <v>1</v>
      </c>
      <c r="B5" s="70" t="s">
        <v>2</v>
      </c>
      <c r="C5" s="81" t="s">
        <v>3</v>
      </c>
      <c r="D5" s="80"/>
      <c r="E5" s="70" t="s">
        <v>2</v>
      </c>
      <c r="F5" s="81" t="s">
        <v>3</v>
      </c>
      <c r="G5" s="80"/>
      <c r="H5" s="70" t="s">
        <v>2</v>
      </c>
      <c r="I5" s="71" t="s">
        <v>52</v>
      </c>
      <c r="J5" s="72" t="s">
        <v>2</v>
      </c>
      <c r="K5" s="72" t="s">
        <v>52</v>
      </c>
    </row>
    <row r="6" spans="1:11" ht="15" customHeight="1">
      <c r="A6" s="57" t="s">
        <v>57</v>
      </c>
      <c r="B6" s="70" t="s">
        <v>7</v>
      </c>
      <c r="C6" s="72" t="s">
        <v>8</v>
      </c>
      <c r="D6" s="71" t="s">
        <v>9</v>
      </c>
      <c r="E6" s="45" t="s">
        <v>7</v>
      </c>
      <c r="F6" s="72" t="s">
        <v>8</v>
      </c>
      <c r="G6" s="71" t="s">
        <v>9</v>
      </c>
      <c r="H6" s="45" t="s">
        <v>7</v>
      </c>
      <c r="I6" s="46" t="s">
        <v>7</v>
      </c>
      <c r="J6" s="31" t="s">
        <v>7</v>
      </c>
      <c r="K6" s="31" t="s">
        <v>7</v>
      </c>
    </row>
    <row r="7" spans="1:11" ht="15" customHeight="1">
      <c r="A7" s="29" t="s">
        <v>10</v>
      </c>
      <c r="B7" s="30">
        <v>58</v>
      </c>
      <c r="C7" s="16">
        <v>73</v>
      </c>
      <c r="D7" s="16">
        <v>57</v>
      </c>
      <c r="E7" s="16">
        <v>3</v>
      </c>
      <c r="F7" s="16">
        <v>0</v>
      </c>
      <c r="G7" s="16">
        <v>0</v>
      </c>
      <c r="H7" s="36">
        <f>B7+E7</f>
        <v>61</v>
      </c>
      <c r="I7" s="36">
        <f>C7+D7+F7+G7</f>
        <v>130</v>
      </c>
      <c r="J7" s="27">
        <f>H7/$H$47</f>
        <v>2.7366532077164646E-3</v>
      </c>
      <c r="K7" s="27">
        <f>I7/$I$47</f>
        <v>7.3462929475587706E-5</v>
      </c>
    </row>
    <row r="8" spans="1:11" ht="15" customHeight="1">
      <c r="A8" s="29" t="s">
        <v>11</v>
      </c>
      <c r="B8" s="30">
        <v>302</v>
      </c>
      <c r="C8" s="16">
        <v>9484</v>
      </c>
      <c r="D8" s="16">
        <v>9564</v>
      </c>
      <c r="E8" s="16"/>
      <c r="F8" s="16"/>
      <c r="G8" s="16"/>
      <c r="H8" s="36">
        <f t="shared" ref="H8:H45" si="0">B8+E8</f>
        <v>302</v>
      </c>
      <c r="I8" s="36">
        <f t="shared" ref="I8:I45" si="1">C8+D8+F8+G8</f>
        <v>19048</v>
      </c>
      <c r="J8" s="27">
        <f t="shared" ref="J8:J45" si="2">H8/$H$47</f>
        <v>1.3548676536563482E-2</v>
      </c>
      <c r="K8" s="27">
        <f t="shared" ref="K8:K45" si="3">I8/$I$47</f>
        <v>1.0764014466546111E-2</v>
      </c>
    </row>
    <row r="9" spans="1:11" ht="15" customHeight="1">
      <c r="A9" s="29" t="s">
        <v>12</v>
      </c>
      <c r="B9" s="30">
        <v>0</v>
      </c>
      <c r="C9" s="16">
        <v>0</v>
      </c>
      <c r="D9" s="16">
        <v>0</v>
      </c>
      <c r="E9" s="16">
        <v>4</v>
      </c>
      <c r="F9" s="16">
        <v>31</v>
      </c>
      <c r="G9" s="16">
        <v>31</v>
      </c>
      <c r="H9" s="36">
        <f t="shared" si="0"/>
        <v>4</v>
      </c>
      <c r="I9" s="36">
        <f t="shared" si="1"/>
        <v>62</v>
      </c>
      <c r="J9" s="27">
        <f t="shared" si="2"/>
        <v>1.7945266935845671E-4</v>
      </c>
      <c r="K9" s="27">
        <f t="shared" si="3"/>
        <v>3.5036166365280291E-5</v>
      </c>
    </row>
    <row r="10" spans="1:11" ht="15" customHeight="1">
      <c r="A10" s="29" t="s">
        <v>13</v>
      </c>
      <c r="B10" s="30">
        <v>21</v>
      </c>
      <c r="C10" s="16">
        <v>235</v>
      </c>
      <c r="D10" s="16">
        <v>351</v>
      </c>
      <c r="E10" s="16"/>
      <c r="F10" s="16"/>
      <c r="G10" s="16"/>
      <c r="H10" s="36">
        <f t="shared" si="0"/>
        <v>21</v>
      </c>
      <c r="I10" s="36">
        <f t="shared" si="1"/>
        <v>586</v>
      </c>
      <c r="J10" s="27">
        <f t="shared" si="2"/>
        <v>9.421265141318977E-4</v>
      </c>
      <c r="K10" s="27">
        <f t="shared" si="3"/>
        <v>3.3114828209764919E-4</v>
      </c>
    </row>
    <row r="11" spans="1:11" ht="15" customHeight="1">
      <c r="A11" s="29" t="s">
        <v>14</v>
      </c>
      <c r="B11" s="30">
        <v>5819</v>
      </c>
      <c r="C11" s="16">
        <v>210766</v>
      </c>
      <c r="D11" s="16">
        <v>194123</v>
      </c>
      <c r="E11" s="16">
        <v>7195</v>
      </c>
      <c r="F11" s="16">
        <v>359642</v>
      </c>
      <c r="G11" s="16">
        <v>328756</v>
      </c>
      <c r="H11" s="36">
        <f t="shared" si="0"/>
        <v>13014</v>
      </c>
      <c r="I11" s="36">
        <f t="shared" si="1"/>
        <v>1093287</v>
      </c>
      <c r="J11" s="27">
        <f t="shared" si="2"/>
        <v>0.58384925975773894</v>
      </c>
      <c r="K11" s="27">
        <f t="shared" si="3"/>
        <v>0.61781589059674502</v>
      </c>
    </row>
    <row r="12" spans="1:11" ht="15" customHeight="1">
      <c r="A12" s="29" t="s">
        <v>15</v>
      </c>
      <c r="B12" s="30">
        <v>502</v>
      </c>
      <c r="C12" s="16">
        <v>21062</v>
      </c>
      <c r="D12" s="16">
        <v>23640</v>
      </c>
      <c r="E12" s="16"/>
      <c r="F12" s="16"/>
      <c r="G12" s="16"/>
      <c r="H12" s="36">
        <f t="shared" si="0"/>
        <v>502</v>
      </c>
      <c r="I12" s="36">
        <f t="shared" si="1"/>
        <v>44702</v>
      </c>
      <c r="J12" s="27">
        <f t="shared" si="2"/>
        <v>2.2521310004486317E-2</v>
      </c>
      <c r="K12" s="27">
        <f t="shared" si="3"/>
        <v>2.5261075949367089E-2</v>
      </c>
    </row>
    <row r="13" spans="1:11" ht="15" customHeight="1">
      <c r="A13" s="29" t="s">
        <v>16</v>
      </c>
      <c r="B13" s="30">
        <v>384</v>
      </c>
      <c r="C13" s="16">
        <v>8261</v>
      </c>
      <c r="D13" s="16">
        <v>9463</v>
      </c>
      <c r="E13" s="16"/>
      <c r="F13" s="16"/>
      <c r="G13" s="16"/>
      <c r="H13" s="36">
        <f t="shared" si="0"/>
        <v>384</v>
      </c>
      <c r="I13" s="36">
        <f t="shared" si="1"/>
        <v>17724</v>
      </c>
      <c r="J13" s="27">
        <f t="shared" si="2"/>
        <v>1.7227456258411843E-2</v>
      </c>
      <c r="K13" s="27">
        <f t="shared" si="3"/>
        <v>1.0015822784810127E-2</v>
      </c>
    </row>
    <row r="14" spans="1:11" ht="15" customHeight="1">
      <c r="A14" s="29" t="s">
        <v>17</v>
      </c>
      <c r="B14" s="30">
        <v>43</v>
      </c>
      <c r="C14" s="16">
        <v>1213</v>
      </c>
      <c r="D14" s="16">
        <v>1374</v>
      </c>
      <c r="E14" s="16"/>
      <c r="F14" s="16"/>
      <c r="G14" s="16"/>
      <c r="H14" s="36">
        <f t="shared" si="0"/>
        <v>43</v>
      </c>
      <c r="I14" s="36">
        <f t="shared" si="1"/>
        <v>2587</v>
      </c>
      <c r="J14" s="27">
        <f t="shared" si="2"/>
        <v>1.9291161956034096E-3</v>
      </c>
      <c r="K14" s="27">
        <f t="shared" si="3"/>
        <v>1.4619122965641954E-3</v>
      </c>
    </row>
    <row r="15" spans="1:11" ht="15" customHeight="1">
      <c r="A15" s="29" t="s">
        <v>18</v>
      </c>
      <c r="B15" s="30">
        <v>96</v>
      </c>
      <c r="C15" s="16">
        <v>3073</v>
      </c>
      <c r="D15" s="16">
        <v>2877</v>
      </c>
      <c r="E15" s="16"/>
      <c r="F15" s="16"/>
      <c r="G15" s="16"/>
      <c r="H15" s="36">
        <f t="shared" si="0"/>
        <v>96</v>
      </c>
      <c r="I15" s="36">
        <f t="shared" si="1"/>
        <v>5950</v>
      </c>
      <c r="J15" s="27">
        <f t="shared" si="2"/>
        <v>4.3068640646029607E-3</v>
      </c>
      <c r="K15" s="27">
        <f t="shared" si="3"/>
        <v>3.3623417721518989E-3</v>
      </c>
    </row>
    <row r="16" spans="1:11" ht="15" customHeight="1">
      <c r="A16" s="29" t="s">
        <v>19</v>
      </c>
      <c r="B16" s="30">
        <v>827</v>
      </c>
      <c r="C16" s="16">
        <v>41375</v>
      </c>
      <c r="D16" s="16">
        <v>45565</v>
      </c>
      <c r="E16" s="16">
        <v>37</v>
      </c>
      <c r="F16" s="16">
        <v>1135</v>
      </c>
      <c r="G16" s="16">
        <v>1005</v>
      </c>
      <c r="H16" s="36">
        <f t="shared" si="0"/>
        <v>864</v>
      </c>
      <c r="I16" s="36">
        <f t="shared" si="1"/>
        <v>89080</v>
      </c>
      <c r="J16" s="27">
        <f t="shared" si="2"/>
        <v>3.8761776581426648E-2</v>
      </c>
      <c r="K16" s="27">
        <f t="shared" si="3"/>
        <v>5.0339059674502709E-2</v>
      </c>
    </row>
    <row r="17" spans="1:11" ht="15" customHeight="1">
      <c r="A17" s="29" t="s">
        <v>20</v>
      </c>
      <c r="B17" s="30">
        <v>26</v>
      </c>
      <c r="C17" s="16">
        <v>584</v>
      </c>
      <c r="D17" s="16">
        <v>642</v>
      </c>
      <c r="E17" s="16"/>
      <c r="F17" s="16"/>
      <c r="G17" s="16"/>
      <c r="H17" s="36">
        <f t="shared" si="0"/>
        <v>26</v>
      </c>
      <c r="I17" s="36">
        <f t="shared" si="1"/>
        <v>1226</v>
      </c>
      <c r="J17" s="27">
        <f t="shared" si="2"/>
        <v>1.1664423508299685E-3</v>
      </c>
      <c r="K17" s="27">
        <f t="shared" si="3"/>
        <v>6.928119349005425E-4</v>
      </c>
    </row>
    <row r="18" spans="1:11" ht="15" customHeight="1">
      <c r="A18" s="29" t="s">
        <v>21</v>
      </c>
      <c r="B18" s="30">
        <v>56</v>
      </c>
      <c r="C18" s="16">
        <v>159</v>
      </c>
      <c r="D18" s="16">
        <v>229</v>
      </c>
      <c r="E18" s="16"/>
      <c r="F18" s="16"/>
      <c r="G18" s="16"/>
      <c r="H18" s="36">
        <f t="shared" si="0"/>
        <v>56</v>
      </c>
      <c r="I18" s="36">
        <f t="shared" si="1"/>
        <v>388</v>
      </c>
      <c r="J18" s="27">
        <f t="shared" si="2"/>
        <v>2.5123373710183939E-3</v>
      </c>
      <c r="K18" s="27">
        <f t="shared" si="3"/>
        <v>2.1925858951175406E-4</v>
      </c>
    </row>
    <row r="19" spans="1:11" ht="15" customHeight="1">
      <c r="A19" s="29" t="s">
        <v>22</v>
      </c>
      <c r="B19" s="30">
        <v>200</v>
      </c>
      <c r="C19" s="16">
        <v>1245</v>
      </c>
      <c r="D19" s="16">
        <v>1707</v>
      </c>
      <c r="E19" s="16"/>
      <c r="F19" s="16"/>
      <c r="G19" s="16"/>
      <c r="H19" s="36">
        <f t="shared" si="0"/>
        <v>200</v>
      </c>
      <c r="I19" s="36">
        <f t="shared" si="1"/>
        <v>2952</v>
      </c>
      <c r="J19" s="27">
        <f t="shared" si="2"/>
        <v>8.9726334679228349E-3</v>
      </c>
      <c r="K19" s="27">
        <f t="shared" si="3"/>
        <v>1.6681735985533454E-3</v>
      </c>
    </row>
    <row r="20" spans="1:11" ht="15" customHeight="1">
      <c r="A20" s="29" t="s">
        <v>23</v>
      </c>
      <c r="B20" s="30">
        <v>26</v>
      </c>
      <c r="C20" s="16">
        <v>20</v>
      </c>
      <c r="D20" s="16">
        <v>48</v>
      </c>
      <c r="E20" s="16"/>
      <c r="F20" s="16"/>
      <c r="G20" s="16"/>
      <c r="H20" s="36">
        <f t="shared" si="0"/>
        <v>26</v>
      </c>
      <c r="I20" s="36">
        <f t="shared" si="1"/>
        <v>68</v>
      </c>
      <c r="J20" s="27">
        <f t="shared" si="2"/>
        <v>1.1664423508299685E-3</v>
      </c>
      <c r="K20" s="27">
        <f t="shared" si="3"/>
        <v>3.8426763110307415E-5</v>
      </c>
    </row>
    <row r="21" spans="1:11" ht="15" customHeight="1">
      <c r="A21" s="29" t="s">
        <v>24</v>
      </c>
      <c r="B21" s="30">
        <v>14</v>
      </c>
      <c r="C21" s="16">
        <v>33</v>
      </c>
      <c r="D21" s="16">
        <v>41</v>
      </c>
      <c r="E21" s="16"/>
      <c r="F21" s="16"/>
      <c r="G21" s="16"/>
      <c r="H21" s="36">
        <f t="shared" si="0"/>
        <v>14</v>
      </c>
      <c r="I21" s="36">
        <f t="shared" si="1"/>
        <v>74</v>
      </c>
      <c r="J21" s="27">
        <f t="shared" si="2"/>
        <v>6.2808434275459847E-4</v>
      </c>
      <c r="K21" s="27">
        <f t="shared" si="3"/>
        <v>4.1817359855334539E-5</v>
      </c>
    </row>
    <row r="22" spans="1:11" ht="15" customHeight="1">
      <c r="A22" s="29" t="s">
        <v>25</v>
      </c>
      <c r="B22" s="30">
        <v>30</v>
      </c>
      <c r="C22" s="16">
        <v>206</v>
      </c>
      <c r="D22" s="16">
        <v>172</v>
      </c>
      <c r="E22" s="16"/>
      <c r="F22" s="16"/>
      <c r="G22" s="16"/>
      <c r="H22" s="36">
        <f t="shared" si="0"/>
        <v>30</v>
      </c>
      <c r="I22" s="36">
        <f t="shared" si="1"/>
        <v>378</v>
      </c>
      <c r="J22" s="27">
        <f t="shared" si="2"/>
        <v>1.3458950201884253E-3</v>
      </c>
      <c r="K22" s="27">
        <f t="shared" si="3"/>
        <v>2.1360759493670886E-4</v>
      </c>
    </row>
    <row r="23" spans="1:11" ht="15" customHeight="1">
      <c r="A23" s="29" t="s">
        <v>26</v>
      </c>
      <c r="B23" s="30">
        <v>62</v>
      </c>
      <c r="C23" s="16">
        <v>1883</v>
      </c>
      <c r="D23" s="16">
        <v>1788</v>
      </c>
      <c r="E23" s="16">
        <v>3</v>
      </c>
      <c r="F23" s="16">
        <v>0</v>
      </c>
      <c r="G23" s="16">
        <v>0</v>
      </c>
      <c r="H23" s="36">
        <f t="shared" si="0"/>
        <v>65</v>
      </c>
      <c r="I23" s="36">
        <f t="shared" si="1"/>
        <v>3671</v>
      </c>
      <c r="J23" s="27">
        <f t="shared" si="2"/>
        <v>2.9161058770749214E-3</v>
      </c>
      <c r="K23" s="27">
        <f t="shared" si="3"/>
        <v>2.0744801084990956E-3</v>
      </c>
    </row>
    <row r="24" spans="1:11" ht="15" customHeight="1">
      <c r="A24" s="29" t="s">
        <v>27</v>
      </c>
      <c r="B24" s="30">
        <v>107</v>
      </c>
      <c r="C24" s="16">
        <v>1502</v>
      </c>
      <c r="D24" s="16">
        <v>1606</v>
      </c>
      <c r="E24" s="16">
        <v>1</v>
      </c>
      <c r="F24" s="16">
        <v>0</v>
      </c>
      <c r="G24" s="16">
        <v>0</v>
      </c>
      <c r="H24" s="36">
        <f t="shared" si="0"/>
        <v>108</v>
      </c>
      <c r="I24" s="36">
        <f t="shared" si="1"/>
        <v>3108</v>
      </c>
      <c r="J24" s="27">
        <f t="shared" si="2"/>
        <v>4.845222072678331E-3</v>
      </c>
      <c r="K24" s="27">
        <f t="shared" si="3"/>
        <v>1.7563291139240506E-3</v>
      </c>
    </row>
    <row r="25" spans="1:11" ht="15" customHeight="1">
      <c r="A25" s="29" t="s">
        <v>28</v>
      </c>
      <c r="B25" s="30">
        <v>334</v>
      </c>
      <c r="C25" s="16">
        <v>9149</v>
      </c>
      <c r="D25" s="16">
        <v>9479</v>
      </c>
      <c r="E25" s="16">
        <v>4</v>
      </c>
      <c r="F25" s="16">
        <v>0</v>
      </c>
      <c r="G25" s="16">
        <v>0</v>
      </c>
      <c r="H25" s="36">
        <f t="shared" si="0"/>
        <v>338</v>
      </c>
      <c r="I25" s="36">
        <f t="shared" si="1"/>
        <v>18628</v>
      </c>
      <c r="J25" s="27">
        <f t="shared" si="2"/>
        <v>1.5163750560789592E-2</v>
      </c>
      <c r="K25" s="27">
        <f t="shared" si="3"/>
        <v>1.0526672694394213E-2</v>
      </c>
    </row>
    <row r="26" spans="1:11" ht="15" customHeight="1">
      <c r="A26" s="29" t="s">
        <v>29</v>
      </c>
      <c r="B26" s="30">
        <v>336</v>
      </c>
      <c r="C26" s="16">
        <v>7744</v>
      </c>
      <c r="D26" s="16">
        <v>9236</v>
      </c>
      <c r="E26" s="16">
        <v>1</v>
      </c>
      <c r="F26" s="16">
        <v>0</v>
      </c>
      <c r="G26" s="16">
        <v>0</v>
      </c>
      <c r="H26" s="36">
        <f t="shared" si="0"/>
        <v>337</v>
      </c>
      <c r="I26" s="36">
        <f t="shared" si="1"/>
        <v>16980</v>
      </c>
      <c r="J26" s="27">
        <f t="shared" si="2"/>
        <v>1.5118887393449977E-2</v>
      </c>
      <c r="K26" s="27">
        <f t="shared" si="3"/>
        <v>9.5953887884267629E-3</v>
      </c>
    </row>
    <row r="27" spans="1:11" ht="15" customHeight="1">
      <c r="A27" s="29" t="s">
        <v>30</v>
      </c>
      <c r="B27" s="30">
        <v>26</v>
      </c>
      <c r="C27" s="16">
        <v>177</v>
      </c>
      <c r="D27" s="16">
        <v>127</v>
      </c>
      <c r="E27" s="16"/>
      <c r="F27" s="16"/>
      <c r="G27" s="16"/>
      <c r="H27" s="36">
        <f t="shared" si="0"/>
        <v>26</v>
      </c>
      <c r="I27" s="36">
        <f t="shared" si="1"/>
        <v>304</v>
      </c>
      <c r="J27" s="27">
        <f t="shared" si="2"/>
        <v>1.1664423508299685E-3</v>
      </c>
      <c r="K27" s="27">
        <f t="shared" si="3"/>
        <v>1.7179023508137432E-4</v>
      </c>
    </row>
    <row r="28" spans="1:11" ht="15" customHeight="1">
      <c r="A28" s="29" t="s">
        <v>31</v>
      </c>
      <c r="B28" s="30">
        <v>36</v>
      </c>
      <c r="C28" s="16">
        <v>445</v>
      </c>
      <c r="D28" s="16">
        <v>558</v>
      </c>
      <c r="E28" s="16"/>
      <c r="F28" s="16"/>
      <c r="G28" s="16"/>
      <c r="H28" s="36">
        <f t="shared" si="0"/>
        <v>36</v>
      </c>
      <c r="I28" s="36">
        <f t="shared" si="1"/>
        <v>1003</v>
      </c>
      <c r="J28" s="27">
        <f t="shared" si="2"/>
        <v>1.6150740242261105E-3</v>
      </c>
      <c r="K28" s="27">
        <f t="shared" si="3"/>
        <v>5.6679475587703438E-4</v>
      </c>
    </row>
    <row r="29" spans="1:11" ht="15" customHeight="1">
      <c r="A29" s="29" t="s">
        <v>32</v>
      </c>
      <c r="B29" s="30">
        <v>50</v>
      </c>
      <c r="C29" s="16">
        <v>493</v>
      </c>
      <c r="D29" s="16">
        <v>643</v>
      </c>
      <c r="E29" s="16"/>
      <c r="F29" s="16"/>
      <c r="G29" s="16"/>
      <c r="H29" s="36">
        <f t="shared" si="0"/>
        <v>50</v>
      </c>
      <c r="I29" s="36">
        <f t="shared" si="1"/>
        <v>1136</v>
      </c>
      <c r="J29" s="27">
        <f t="shared" si="2"/>
        <v>2.2431583669807087E-3</v>
      </c>
      <c r="K29" s="27">
        <f t="shared" si="3"/>
        <v>6.4195298372513563E-4</v>
      </c>
    </row>
    <row r="30" spans="1:11" ht="15" customHeight="1">
      <c r="A30" s="29" t="s">
        <v>33</v>
      </c>
      <c r="B30" s="30">
        <v>170</v>
      </c>
      <c r="C30" s="16">
        <v>2616</v>
      </c>
      <c r="D30" s="16">
        <v>2899</v>
      </c>
      <c r="E30" s="16"/>
      <c r="F30" s="16"/>
      <c r="G30" s="16"/>
      <c r="H30" s="36">
        <f t="shared" si="0"/>
        <v>170</v>
      </c>
      <c r="I30" s="36">
        <f t="shared" si="1"/>
        <v>5515</v>
      </c>
      <c r="J30" s="27">
        <f t="shared" si="2"/>
        <v>7.6267384477344104E-3</v>
      </c>
      <c r="K30" s="27">
        <f t="shared" si="3"/>
        <v>3.1165235081374323E-3</v>
      </c>
    </row>
    <row r="31" spans="1:11" ht="15" customHeight="1">
      <c r="A31" s="29" t="s">
        <v>34</v>
      </c>
      <c r="B31" s="30">
        <v>62</v>
      </c>
      <c r="C31" s="16">
        <v>811</v>
      </c>
      <c r="D31" s="16">
        <v>1126</v>
      </c>
      <c r="E31" s="16"/>
      <c r="F31" s="16"/>
      <c r="G31" s="16"/>
      <c r="H31" s="36">
        <f t="shared" si="0"/>
        <v>62</v>
      </c>
      <c r="I31" s="36">
        <f t="shared" si="1"/>
        <v>1937</v>
      </c>
      <c r="J31" s="27">
        <f t="shared" si="2"/>
        <v>2.781516375056079E-3</v>
      </c>
      <c r="K31" s="27">
        <f t="shared" si="3"/>
        <v>1.0945976491862567E-3</v>
      </c>
    </row>
    <row r="32" spans="1:11" ht="15" customHeight="1">
      <c r="A32" s="29" t="s">
        <v>35</v>
      </c>
      <c r="B32" s="30">
        <v>158</v>
      </c>
      <c r="C32" s="16">
        <v>3022</v>
      </c>
      <c r="D32" s="16">
        <v>3861</v>
      </c>
      <c r="E32" s="16">
        <v>2</v>
      </c>
      <c r="F32" s="16">
        <v>0</v>
      </c>
      <c r="G32" s="16">
        <v>0</v>
      </c>
      <c r="H32" s="36">
        <f t="shared" si="0"/>
        <v>160</v>
      </c>
      <c r="I32" s="36">
        <f t="shared" si="1"/>
        <v>6883</v>
      </c>
      <c r="J32" s="27">
        <f t="shared" si="2"/>
        <v>7.1781067743382681E-3</v>
      </c>
      <c r="K32" s="27">
        <f t="shared" si="3"/>
        <v>3.8895795660036166E-3</v>
      </c>
    </row>
    <row r="33" spans="1:11" ht="15" customHeight="1">
      <c r="A33" s="29" t="s">
        <v>36</v>
      </c>
      <c r="B33" s="30">
        <v>438</v>
      </c>
      <c r="C33" s="16">
        <v>11314</v>
      </c>
      <c r="D33" s="16">
        <v>12147</v>
      </c>
      <c r="E33" s="16"/>
      <c r="F33" s="16"/>
      <c r="G33" s="16"/>
      <c r="H33" s="36">
        <f t="shared" si="0"/>
        <v>438</v>
      </c>
      <c r="I33" s="36">
        <f t="shared" si="1"/>
        <v>23461</v>
      </c>
      <c r="J33" s="27">
        <f t="shared" si="2"/>
        <v>1.9650067294751009E-2</v>
      </c>
      <c r="K33" s="27">
        <f t="shared" si="3"/>
        <v>1.3257798372513563E-2</v>
      </c>
    </row>
    <row r="34" spans="1:11" ht="15" customHeight="1">
      <c r="A34" s="29" t="s">
        <v>37</v>
      </c>
      <c r="B34" s="30">
        <v>80</v>
      </c>
      <c r="C34" s="16">
        <v>1283</v>
      </c>
      <c r="D34" s="16">
        <v>1485</v>
      </c>
      <c r="E34" s="16"/>
      <c r="F34" s="16"/>
      <c r="G34" s="16"/>
      <c r="H34" s="36">
        <f t="shared" si="0"/>
        <v>80</v>
      </c>
      <c r="I34" s="36">
        <f t="shared" si="1"/>
        <v>2768</v>
      </c>
      <c r="J34" s="27">
        <f t="shared" si="2"/>
        <v>3.589053387169134E-3</v>
      </c>
      <c r="K34" s="27">
        <f t="shared" si="3"/>
        <v>1.5641952983725135E-3</v>
      </c>
    </row>
    <row r="35" spans="1:11" ht="15" customHeight="1">
      <c r="A35" s="29" t="s">
        <v>38</v>
      </c>
      <c r="B35" s="30"/>
      <c r="C35" s="16"/>
      <c r="D35" s="16"/>
      <c r="E35" s="16"/>
      <c r="F35" s="16"/>
      <c r="G35" s="16"/>
      <c r="H35" s="36">
        <f t="shared" si="0"/>
        <v>0</v>
      </c>
      <c r="I35" s="36">
        <f t="shared" si="1"/>
        <v>0</v>
      </c>
      <c r="J35" s="27">
        <f t="shared" si="2"/>
        <v>0</v>
      </c>
      <c r="K35" s="27">
        <f t="shared" si="3"/>
        <v>0</v>
      </c>
    </row>
    <row r="36" spans="1:11" ht="15" customHeight="1">
      <c r="A36" s="29" t="s">
        <v>39</v>
      </c>
      <c r="B36" s="30">
        <v>156</v>
      </c>
      <c r="C36" s="16">
        <v>2597</v>
      </c>
      <c r="D36" s="16">
        <v>3616</v>
      </c>
      <c r="E36" s="16"/>
      <c r="F36" s="16"/>
      <c r="G36" s="16"/>
      <c r="H36" s="36">
        <f t="shared" si="0"/>
        <v>156</v>
      </c>
      <c r="I36" s="36">
        <f t="shared" si="1"/>
        <v>6213</v>
      </c>
      <c r="J36" s="27">
        <f t="shared" si="2"/>
        <v>6.9986541049798113E-3</v>
      </c>
      <c r="K36" s="27">
        <f t="shared" si="3"/>
        <v>3.5109629294755875E-3</v>
      </c>
    </row>
    <row r="37" spans="1:11" ht="15" customHeight="1">
      <c r="A37" s="29" t="s">
        <v>40</v>
      </c>
      <c r="B37" s="30">
        <v>514</v>
      </c>
      <c r="C37" s="16">
        <v>22704</v>
      </c>
      <c r="D37" s="16">
        <v>25368</v>
      </c>
      <c r="E37" s="16"/>
      <c r="F37" s="16"/>
      <c r="G37" s="16"/>
      <c r="H37" s="36">
        <f t="shared" si="0"/>
        <v>514</v>
      </c>
      <c r="I37" s="36">
        <f t="shared" si="1"/>
        <v>48072</v>
      </c>
      <c r="J37" s="27">
        <f t="shared" si="2"/>
        <v>2.3059668012561686E-2</v>
      </c>
      <c r="K37" s="27">
        <f t="shared" si="3"/>
        <v>2.7165461121157322E-2</v>
      </c>
    </row>
    <row r="38" spans="1:11" ht="15" customHeight="1">
      <c r="A38" s="29" t="s">
        <v>41</v>
      </c>
      <c r="B38" s="30">
        <v>254</v>
      </c>
      <c r="C38" s="16">
        <v>4638</v>
      </c>
      <c r="D38" s="16">
        <v>5926</v>
      </c>
      <c r="E38" s="16"/>
      <c r="F38" s="16"/>
      <c r="G38" s="16"/>
      <c r="H38" s="36">
        <f t="shared" si="0"/>
        <v>254</v>
      </c>
      <c r="I38" s="36">
        <f t="shared" si="1"/>
        <v>10564</v>
      </c>
      <c r="J38" s="27">
        <f t="shared" si="2"/>
        <v>1.1395244504262001E-2</v>
      </c>
      <c r="K38" s="27">
        <f t="shared" si="3"/>
        <v>5.9697106690777581E-3</v>
      </c>
    </row>
    <row r="39" spans="1:11" ht="15" customHeight="1">
      <c r="A39" s="29" t="s">
        <v>42</v>
      </c>
      <c r="B39" s="30">
        <v>393</v>
      </c>
      <c r="C39" s="16">
        <v>9522</v>
      </c>
      <c r="D39" s="16">
        <v>12115</v>
      </c>
      <c r="E39" s="16"/>
      <c r="F39" s="16"/>
      <c r="G39" s="16"/>
      <c r="H39" s="36">
        <f t="shared" si="0"/>
        <v>393</v>
      </c>
      <c r="I39" s="36">
        <f t="shared" si="1"/>
        <v>21637</v>
      </c>
      <c r="J39" s="27">
        <f t="shared" si="2"/>
        <v>1.7631224764468371E-2</v>
      </c>
      <c r="K39" s="27">
        <f t="shared" si="3"/>
        <v>1.2227056962025317E-2</v>
      </c>
    </row>
    <row r="40" spans="1:11" ht="15" customHeight="1">
      <c r="A40" s="29" t="s">
        <v>43</v>
      </c>
      <c r="B40" s="30">
        <v>60</v>
      </c>
      <c r="C40" s="16">
        <v>462</v>
      </c>
      <c r="D40" s="16">
        <v>620</v>
      </c>
      <c r="E40" s="16"/>
      <c r="F40" s="16"/>
      <c r="G40" s="16"/>
      <c r="H40" s="36">
        <f t="shared" si="0"/>
        <v>60</v>
      </c>
      <c r="I40" s="36">
        <f t="shared" si="1"/>
        <v>1082</v>
      </c>
      <c r="J40" s="27">
        <f t="shared" si="2"/>
        <v>2.6917900403768506E-3</v>
      </c>
      <c r="K40" s="27">
        <f t="shared" si="3"/>
        <v>6.1143761301989152E-4</v>
      </c>
    </row>
    <row r="41" spans="1:11" ht="15" customHeight="1">
      <c r="A41" s="29" t="s">
        <v>44</v>
      </c>
      <c r="B41" s="30">
        <v>42</v>
      </c>
      <c r="C41" s="16">
        <v>508</v>
      </c>
      <c r="D41" s="16">
        <v>576</v>
      </c>
      <c r="E41" s="16"/>
      <c r="F41" s="16"/>
      <c r="G41" s="16"/>
      <c r="H41" s="36">
        <f t="shared" si="0"/>
        <v>42</v>
      </c>
      <c r="I41" s="36">
        <f t="shared" si="1"/>
        <v>1084</v>
      </c>
      <c r="J41" s="27">
        <f t="shared" si="2"/>
        <v>1.8842530282637954E-3</v>
      </c>
      <c r="K41" s="27">
        <f t="shared" si="3"/>
        <v>6.1256781193490056E-4</v>
      </c>
    </row>
    <row r="42" spans="1:11" ht="15" customHeight="1">
      <c r="A42" s="29" t="s">
        <v>45</v>
      </c>
      <c r="B42" s="30">
        <v>42</v>
      </c>
      <c r="C42" s="16">
        <v>173</v>
      </c>
      <c r="D42" s="16">
        <v>230</v>
      </c>
      <c r="E42" s="16"/>
      <c r="F42" s="16"/>
      <c r="G42" s="16"/>
      <c r="H42" s="36">
        <f t="shared" si="0"/>
        <v>42</v>
      </c>
      <c r="I42" s="36">
        <f t="shared" si="1"/>
        <v>403</v>
      </c>
      <c r="J42" s="27">
        <f t="shared" si="2"/>
        <v>1.8842530282637954E-3</v>
      </c>
      <c r="K42" s="27">
        <f t="shared" si="3"/>
        <v>2.2773508137432187E-4</v>
      </c>
    </row>
    <row r="43" spans="1:11" ht="15" customHeight="1">
      <c r="A43" s="29" t="s">
        <v>46</v>
      </c>
      <c r="B43" s="30">
        <v>28</v>
      </c>
      <c r="C43" s="16">
        <v>295</v>
      </c>
      <c r="D43" s="16">
        <v>466</v>
      </c>
      <c r="E43" s="16"/>
      <c r="F43" s="16"/>
      <c r="G43" s="16"/>
      <c r="H43" s="36">
        <f t="shared" si="0"/>
        <v>28</v>
      </c>
      <c r="I43" s="36">
        <f t="shared" si="1"/>
        <v>761</v>
      </c>
      <c r="J43" s="27">
        <f t="shared" si="2"/>
        <v>1.2561686855091969E-3</v>
      </c>
      <c r="K43" s="27">
        <f t="shared" si="3"/>
        <v>4.3004068716094031E-4</v>
      </c>
    </row>
    <row r="44" spans="1:11" ht="15" customHeight="1">
      <c r="A44" s="29" t="s">
        <v>47</v>
      </c>
      <c r="B44" s="30">
        <v>1497</v>
      </c>
      <c r="C44" s="16">
        <v>68909</v>
      </c>
      <c r="D44" s="16">
        <v>63528</v>
      </c>
      <c r="E44" s="16">
        <v>1689</v>
      </c>
      <c r="F44" s="16">
        <v>96965</v>
      </c>
      <c r="G44" s="16">
        <v>84016</v>
      </c>
      <c r="H44" s="36">
        <f t="shared" si="0"/>
        <v>3186</v>
      </c>
      <c r="I44" s="36">
        <f t="shared" si="1"/>
        <v>313418</v>
      </c>
      <c r="J44" s="27">
        <f t="shared" si="2"/>
        <v>0.14293405114401075</v>
      </c>
      <c r="K44" s="27">
        <f t="shared" si="3"/>
        <v>0.1771123417721519</v>
      </c>
    </row>
    <row r="45" spans="1:11" ht="15" customHeight="1">
      <c r="A45" s="29" t="s">
        <v>48</v>
      </c>
      <c r="B45" s="30">
        <v>102</v>
      </c>
      <c r="C45" s="16">
        <v>1287</v>
      </c>
      <c r="D45" s="16">
        <v>1443</v>
      </c>
      <c r="E45" s="16"/>
      <c r="F45" s="16"/>
      <c r="G45" s="16"/>
      <c r="H45" s="36">
        <f t="shared" si="0"/>
        <v>102</v>
      </c>
      <c r="I45" s="36">
        <f t="shared" si="1"/>
        <v>2730</v>
      </c>
      <c r="J45" s="27">
        <f t="shared" si="2"/>
        <v>4.5760430686406462E-3</v>
      </c>
      <c r="K45" s="27">
        <f t="shared" si="3"/>
        <v>1.5427215189873418E-3</v>
      </c>
    </row>
    <row r="46" spans="1:11" ht="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ht="15" customHeight="1">
      <c r="A47" s="46" t="s">
        <v>4</v>
      </c>
      <c r="B47" s="54">
        <f>SUM(B7:B45)</f>
        <v>13351</v>
      </c>
      <c r="C47" s="54">
        <f t="shared" ref="C47:I47" si="4">SUM(C7:C45)</f>
        <v>449323</v>
      </c>
      <c r="D47" s="55">
        <f t="shared" si="4"/>
        <v>448696</v>
      </c>
      <c r="E47" s="54">
        <f t="shared" si="4"/>
        <v>8939</v>
      </c>
      <c r="F47" s="54">
        <f t="shared" si="4"/>
        <v>457773</v>
      </c>
      <c r="G47" s="55">
        <f t="shared" si="4"/>
        <v>413808</v>
      </c>
      <c r="H47" s="54">
        <f t="shared" si="4"/>
        <v>22290</v>
      </c>
      <c r="I47" s="55">
        <f t="shared" si="4"/>
        <v>1769600</v>
      </c>
      <c r="J47" s="56">
        <f>SUM(J7:J45)</f>
        <v>1</v>
      </c>
      <c r="K47" s="56">
        <f>SUM(K7:K45)</f>
        <v>1.0000000000000002</v>
      </c>
    </row>
    <row r="48" spans="1:11" ht="5" customHeight="1">
      <c r="A48" s="15"/>
      <c r="B48" s="12"/>
      <c r="C48" s="12"/>
      <c r="D48" s="12"/>
      <c r="E48" s="12"/>
      <c r="F48" s="12"/>
      <c r="G48" s="12"/>
      <c r="H48" s="12"/>
      <c r="I48" s="12"/>
      <c r="J48" s="13"/>
      <c r="K48" s="13"/>
    </row>
    <row r="49" spans="1:11" ht="15" customHeight="1">
      <c r="A49" s="66" t="s">
        <v>96</v>
      </c>
      <c r="B49" s="30">
        <v>6883</v>
      </c>
      <c r="C49" s="16">
        <v>104674</v>
      </c>
      <c r="D49" s="16">
        <v>104445</v>
      </c>
      <c r="E49" s="16">
        <v>3518</v>
      </c>
      <c r="F49" s="16">
        <v>89213</v>
      </c>
      <c r="G49" s="16">
        <v>80324</v>
      </c>
      <c r="H49" s="36">
        <f>B49+E49</f>
        <v>10401</v>
      </c>
      <c r="I49" s="36">
        <f>C49+D49+F49+G49</f>
        <v>378656</v>
      </c>
      <c r="J49" s="12"/>
      <c r="K49" s="12"/>
    </row>
    <row r="50" spans="1:11" ht="15" customHeight="1">
      <c r="A50" s="66" t="s">
        <v>97</v>
      </c>
      <c r="B50" s="12">
        <f>B47</f>
        <v>13351</v>
      </c>
      <c r="C50" s="12">
        <f t="shared" ref="C50:I50" si="5">C47</f>
        <v>449323</v>
      </c>
      <c r="D50" s="12">
        <f t="shared" si="5"/>
        <v>448696</v>
      </c>
      <c r="E50" s="12">
        <f t="shared" si="5"/>
        <v>8939</v>
      </c>
      <c r="F50" s="12">
        <f t="shared" si="5"/>
        <v>457773</v>
      </c>
      <c r="G50" s="12">
        <f t="shared" si="5"/>
        <v>413808</v>
      </c>
      <c r="H50" s="12">
        <f t="shared" si="5"/>
        <v>22290</v>
      </c>
      <c r="I50" s="12">
        <f t="shared" si="5"/>
        <v>1769600</v>
      </c>
      <c r="J50" s="12"/>
      <c r="K50" s="12"/>
    </row>
    <row r="51" spans="1:11" ht="15" customHeight="1">
      <c r="A51" s="58" t="s">
        <v>78</v>
      </c>
      <c r="B51" s="32">
        <f>(B50-B49)/B49</f>
        <v>0.9397065233183205</v>
      </c>
      <c r="C51" s="32">
        <f t="shared" ref="C51:I51" si="6">(C50-C49)/C49</f>
        <v>3.292594149454497</v>
      </c>
      <c r="D51" s="32">
        <f t="shared" si="6"/>
        <v>3.2960026808368039</v>
      </c>
      <c r="E51" s="32">
        <f t="shared" si="6"/>
        <v>1.5409323479249573</v>
      </c>
      <c r="F51" s="32">
        <f t="shared" si="6"/>
        <v>4.1312364789884883</v>
      </c>
      <c r="G51" s="32">
        <f t="shared" si="6"/>
        <v>4.1517354713410688</v>
      </c>
      <c r="H51" s="32">
        <f t="shared" si="6"/>
        <v>1.1430631670031728</v>
      </c>
      <c r="I51" s="32">
        <f t="shared" si="6"/>
        <v>3.6733710808755178</v>
      </c>
      <c r="J51" s="32"/>
      <c r="K51" s="32"/>
    </row>
    <row r="52" spans="1:11" ht="15" customHeight="1">
      <c r="A52" s="1"/>
    </row>
    <row r="53" spans="1:11" ht="15" customHeight="1">
      <c r="A53" s="1"/>
    </row>
    <row r="54" spans="1:11" ht="15" customHeight="1">
      <c r="A54" s="1"/>
    </row>
    <row r="55" spans="1:11" ht="15" customHeight="1">
      <c r="A55" s="1"/>
    </row>
    <row r="56" spans="1:11" ht="15" customHeight="1">
      <c r="A56" s="1"/>
    </row>
    <row r="57" spans="1:11" ht="15" customHeight="1">
      <c r="A57" s="1"/>
    </row>
    <row r="58" spans="1:11" ht="15" customHeight="1"/>
    <row r="59" spans="1:11" ht="15" customHeight="1">
      <c r="A59" s="4"/>
    </row>
    <row r="60" spans="1:11" ht="15" customHeight="1"/>
    <row r="61" spans="1:11" ht="15" customHeight="1">
      <c r="A61" s="4"/>
    </row>
    <row r="62" spans="1:11" ht="15" customHeight="1">
      <c r="A62" s="4"/>
    </row>
    <row r="63" spans="1:11" ht="15" customHeight="1">
      <c r="A63" s="4"/>
      <c r="B63" s="5"/>
      <c r="C63" s="5"/>
      <c r="D63" s="5"/>
      <c r="E63" s="5"/>
      <c r="F63" s="5"/>
      <c r="G63" s="5"/>
    </row>
    <row r="64" spans="1:11" ht="15" customHeight="1">
      <c r="A64" s="4"/>
      <c r="G64" s="8"/>
    </row>
    <row r="65" spans="1:9" ht="15" customHeight="1">
      <c r="G65" s="8"/>
    </row>
    <row r="66" spans="1:9" ht="15" customHeight="1">
      <c r="A66" s="4"/>
      <c r="G66" s="8"/>
    </row>
    <row r="67" spans="1:9" ht="15" customHeight="1">
      <c r="A67" s="4"/>
    </row>
    <row r="68" spans="1:9" ht="15" customHeight="1">
      <c r="A68" s="4"/>
      <c r="B68" s="5"/>
      <c r="C68" s="5"/>
      <c r="D68" s="5"/>
      <c r="E68" s="5"/>
      <c r="F68" s="5"/>
      <c r="G68" s="5"/>
      <c r="H68" s="5"/>
      <c r="I68" s="5"/>
    </row>
    <row r="69" spans="1:9" ht="15" customHeight="1"/>
    <row r="70" spans="1:9" ht="15" customHeight="1"/>
    <row r="71" spans="1:9" ht="15" customHeight="1"/>
    <row r="72" spans="1:9" ht="15" customHeight="1"/>
    <row r="73" spans="1:9" ht="15" customHeight="1"/>
  </sheetData>
  <mergeCells count="6">
    <mergeCell ref="J4:K4"/>
    <mergeCell ref="C5:D5"/>
    <mergeCell ref="B4:D4"/>
    <mergeCell ref="E4:G4"/>
    <mergeCell ref="H4:I4"/>
    <mergeCell ref="F5:G5"/>
  </mergeCells>
  <phoneticPr fontId="0" type="noConversion"/>
  <pageMargins left="0.43307086614173229" right="0.35433070866141736" top="0.39370078740157483" bottom="0.19685039370078741" header="0.51181102362204722" footer="0.51181102362204722"/>
  <pageSetup paperSize="9" scale="7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77"/>
  <sheetViews>
    <sheetView zoomScale="80" workbookViewId="0">
      <pane ySplit="6" topLeftCell="A7" activePane="bottomLeft" state="frozen"/>
      <selection pane="bottomLeft" activeCell="N17" sqref="N17"/>
    </sheetView>
  </sheetViews>
  <sheetFormatPr defaultColWidth="8.81640625" defaultRowHeight="12.5"/>
  <cols>
    <col min="1" max="1" width="38.6328125" style="2" customWidth="1"/>
    <col min="2" max="11" width="13.6328125" style="2" customWidth="1"/>
    <col min="12" max="16384" width="8.81640625" style="2"/>
  </cols>
  <sheetData>
    <row r="1" spans="1:11" ht="15" customHeight="1">
      <c r="A1" s="21" t="s">
        <v>55</v>
      </c>
      <c r="B1" s="13"/>
      <c r="C1" s="13"/>
      <c r="D1" s="13"/>
      <c r="E1" s="12"/>
      <c r="F1" s="47" t="s">
        <v>50</v>
      </c>
      <c r="H1" s="14"/>
      <c r="I1" s="14"/>
    </row>
    <row r="2" spans="1:11" ht="15" customHeight="1">
      <c r="A2" s="21" t="s">
        <v>53</v>
      </c>
      <c r="B2" s="12"/>
      <c r="C2" s="12"/>
      <c r="D2" s="12"/>
      <c r="E2" s="12"/>
      <c r="F2" s="48" t="s">
        <v>100</v>
      </c>
      <c r="H2" s="14"/>
      <c r="I2" s="14"/>
    </row>
    <row r="3" spans="1:11" ht="15" customHeight="1">
      <c r="A3" s="26" t="s">
        <v>54</v>
      </c>
      <c r="B3" s="22"/>
      <c r="C3" s="23"/>
      <c r="D3" s="22"/>
      <c r="E3" s="22"/>
      <c r="F3" s="78" t="s">
        <v>82</v>
      </c>
      <c r="H3" s="14"/>
      <c r="I3" s="14"/>
      <c r="J3" s="24"/>
      <c r="K3" s="24"/>
    </row>
    <row r="4" spans="1:11" ht="15" customHeight="1">
      <c r="A4" s="42"/>
      <c r="B4" s="82" t="s">
        <v>5</v>
      </c>
      <c r="C4" s="83"/>
      <c r="D4" s="84"/>
      <c r="E4" s="82" t="s">
        <v>51</v>
      </c>
      <c r="F4" s="83"/>
      <c r="G4" s="84"/>
      <c r="H4" s="79" t="s">
        <v>6</v>
      </c>
      <c r="I4" s="80"/>
      <c r="J4" s="81" t="s">
        <v>49</v>
      </c>
      <c r="K4" s="81"/>
    </row>
    <row r="5" spans="1:11" ht="15" customHeight="1">
      <c r="A5" s="51" t="s">
        <v>1</v>
      </c>
      <c r="B5" s="52" t="s">
        <v>2</v>
      </c>
      <c r="C5" s="81" t="s">
        <v>3</v>
      </c>
      <c r="D5" s="80"/>
      <c r="E5" s="52" t="s">
        <v>2</v>
      </c>
      <c r="F5" s="81" t="s">
        <v>3</v>
      </c>
      <c r="G5" s="80"/>
      <c r="H5" s="52" t="s">
        <v>2</v>
      </c>
      <c r="I5" s="51" t="s">
        <v>52</v>
      </c>
      <c r="J5" s="50" t="s">
        <v>2</v>
      </c>
      <c r="K5" s="50" t="s">
        <v>52</v>
      </c>
    </row>
    <row r="6" spans="1:11" ht="15" customHeight="1">
      <c r="A6" s="57" t="s">
        <v>57</v>
      </c>
      <c r="B6" s="52" t="s">
        <v>7</v>
      </c>
      <c r="C6" s="74" t="s">
        <v>58</v>
      </c>
      <c r="D6" s="73" t="s">
        <v>59</v>
      </c>
      <c r="E6" s="52" t="s">
        <v>7</v>
      </c>
      <c r="F6" s="74" t="s">
        <v>58</v>
      </c>
      <c r="G6" s="73" t="s">
        <v>59</v>
      </c>
      <c r="H6" s="52" t="s">
        <v>7</v>
      </c>
      <c r="I6" s="51" t="s">
        <v>7</v>
      </c>
      <c r="J6" s="50" t="s">
        <v>7</v>
      </c>
      <c r="K6" s="50" t="s">
        <v>7</v>
      </c>
    </row>
    <row r="7" spans="1:11" ht="15" customHeight="1">
      <c r="A7" s="29" t="s">
        <v>56</v>
      </c>
      <c r="B7" s="39">
        <f>SUM(JANUARY!B7,FEBRUARY!B7,MARCH!B7,APRIL!B7,MAY!B7,JUNE!B7,JULY!B7,AUGUST!B7,SEPTEMBER!B7,OCTOBER!B7,NOVEMBER!B7,DECEMBER!B7)</f>
        <v>796</v>
      </c>
      <c r="C7" s="39">
        <f>SUM(JANUARY!C7,FEBRUARY!C7,MARCH!C7,APRIL!C7,MAY!C7,JUNE!C7,JULY!C7,AUGUST!C7,SEPTEMBER!C7,OCTOBER!C7,NOVEMBER!C7,DECEMBER!C7)</f>
        <v>1551</v>
      </c>
      <c r="D7" s="39">
        <f>SUM(JANUARY!D7,FEBRUARY!D7,MARCH!D7,APRIL!D7,MAY!D7,JUNE!D7,JULY!D7,AUGUST!D7,SEPTEMBER!D7,OCTOBER!D7,NOVEMBER!D7,DECEMBER!D7)</f>
        <v>1445</v>
      </c>
      <c r="E7" s="39">
        <f>SUM(JANUARY!E7,FEBRUARY!E7,MARCH!E7,APRIL!E7,MAY!E7,JUNE!E7,JULY!E7,AUGUST!E7,SEPTEMBER!E7,OCTOBER!E7,NOVEMBER!E7,DECEMBER!E7)</f>
        <v>3280</v>
      </c>
      <c r="F7" s="39">
        <f>SUM(JANUARY!F7,FEBRUARY!F7,MARCH!F7,APRIL!F7,MAY!F7,JUNE!F7,JULY!F7,AUGUST!F7,SEPTEMBER!F7,OCTOBER!F7,NOVEMBER!F7,DECEMBER!F7)</f>
        <v>173521</v>
      </c>
      <c r="G7" s="39">
        <f>SUM(JANUARY!G7,FEBRUARY!G7,MARCH!G7,APRIL!G7,MAY!G7,JUNE!G7,JULY!G7,AUGUST!G7,SEPTEMBER!G7,OCTOBER!G7,NOVEMBER!G7,DECEMBER!G7)</f>
        <v>173262</v>
      </c>
      <c r="H7" s="34">
        <f t="shared" ref="H7:H45" si="0">B7+E7</f>
        <v>4076</v>
      </c>
      <c r="I7" s="34">
        <f t="shared" ref="I7:I45" si="1">C7+D7+F7+G7</f>
        <v>349779</v>
      </c>
      <c r="J7" s="27">
        <f>H7/$H$47</f>
        <v>1.0693531672635211E-2</v>
      </c>
      <c r="K7" s="27">
        <f>I7/$I$47</f>
        <v>9.7726717174501255E-3</v>
      </c>
    </row>
    <row r="8" spans="1:11" ht="15" customHeight="1">
      <c r="A8" s="29" t="s">
        <v>11</v>
      </c>
      <c r="B8" s="39">
        <f>SUM(JANUARY!B8,FEBRUARY!B8,MARCH!B8,APRIL!B8,MAY!B8,JUNE!B8,JULY!B8,AUGUST!B8,SEPTEMBER!B8,OCTOBER!B8,NOVEMBER!B8,DECEMBER!B8)</f>
        <v>2548</v>
      </c>
      <c r="C8" s="39">
        <f>SUM(JANUARY!C8,FEBRUARY!C8,MARCH!C8,APRIL!C8,MAY!C8,JUNE!C8,JULY!C8,AUGUST!C8,SEPTEMBER!C8,OCTOBER!C8,NOVEMBER!C8,DECEMBER!C8)</f>
        <v>78171</v>
      </c>
      <c r="D8" s="39">
        <f>SUM(JANUARY!D8,FEBRUARY!D8,MARCH!D8,APRIL!D8,MAY!D8,JUNE!D8,JULY!D8,AUGUST!D8,SEPTEMBER!D8,OCTOBER!D8,NOVEMBER!D8,DECEMBER!D8)</f>
        <v>79732</v>
      </c>
      <c r="E8" s="39">
        <f>SUM(JANUARY!E8,FEBRUARY!E8,MARCH!E8,APRIL!E8,MAY!E8,JUNE!E8,JULY!E8,AUGUST!E8,SEPTEMBER!E8,OCTOBER!E8,NOVEMBER!E8,DECEMBER!E8)</f>
        <v>11</v>
      </c>
      <c r="F8" s="39">
        <f>SUM(JANUARY!F8,FEBRUARY!F8,MARCH!F8,APRIL!F8,MAY!F8,JUNE!F8,JULY!F8,AUGUST!F8,SEPTEMBER!F8,OCTOBER!F8,NOVEMBER!F8,DECEMBER!F8)</f>
        <v>393</v>
      </c>
      <c r="G8" s="39">
        <f>SUM(JANUARY!G8,FEBRUARY!G8,MARCH!G8,APRIL!G8,MAY!G8,JUNE!G8,JULY!G8,AUGUST!G8,SEPTEMBER!G8,OCTOBER!G8,NOVEMBER!G8,DECEMBER!G8)</f>
        <v>393</v>
      </c>
      <c r="H8" s="34">
        <f t="shared" si="0"/>
        <v>2559</v>
      </c>
      <c r="I8" s="34">
        <f t="shared" si="1"/>
        <v>158689</v>
      </c>
      <c r="J8" s="27">
        <f t="shared" ref="J8:J45" si="2">H8/$H$47</f>
        <v>6.7136279563968356E-3</v>
      </c>
      <c r="K8" s="27">
        <f t="shared" ref="K8:K45" si="3">I8/$I$47</f>
        <v>4.4337010002614306E-3</v>
      </c>
    </row>
    <row r="9" spans="1:11" ht="15" customHeight="1">
      <c r="A9" s="29" t="s">
        <v>12</v>
      </c>
      <c r="B9" s="39">
        <f>SUM(JANUARY!B9,FEBRUARY!B9,MARCH!B9,APRIL!B9,MAY!B9,JUNE!B9,JULY!B9,AUGUST!B9,SEPTEMBER!B9,OCTOBER!B9,NOVEMBER!B9,DECEMBER!B9)</f>
        <v>39</v>
      </c>
      <c r="C9" s="39">
        <f>SUM(JANUARY!C9,FEBRUARY!C9,MARCH!C9,APRIL!C9,MAY!C9,JUNE!C9,JULY!C9,AUGUST!C9,SEPTEMBER!C9,OCTOBER!C9,NOVEMBER!C9,DECEMBER!C9)</f>
        <v>126</v>
      </c>
      <c r="D9" s="39">
        <f>SUM(JANUARY!D9,FEBRUARY!D9,MARCH!D9,APRIL!D9,MAY!D9,JUNE!D9,JULY!D9,AUGUST!D9,SEPTEMBER!D9,OCTOBER!D9,NOVEMBER!D9,DECEMBER!D9)</f>
        <v>285</v>
      </c>
      <c r="E9" s="39">
        <f>SUM(JANUARY!E9,FEBRUARY!E9,MARCH!E9,APRIL!E9,MAY!E9,JUNE!E9,JULY!E9,AUGUST!E9,SEPTEMBER!E9,OCTOBER!E9,NOVEMBER!E9,DECEMBER!E9)</f>
        <v>589</v>
      </c>
      <c r="F9" s="39">
        <f>SUM(JANUARY!F9,FEBRUARY!F9,MARCH!F9,APRIL!F9,MAY!F9,JUNE!F9,JULY!F9,AUGUST!F9,SEPTEMBER!F9,OCTOBER!F9,NOVEMBER!F9,DECEMBER!F9)</f>
        <v>34045</v>
      </c>
      <c r="G9" s="39">
        <f>SUM(JANUARY!G9,FEBRUARY!G9,MARCH!G9,APRIL!G9,MAY!G9,JUNE!G9,JULY!G9,AUGUST!G9,SEPTEMBER!G9,OCTOBER!G9,NOVEMBER!G9,DECEMBER!G9)</f>
        <v>34135</v>
      </c>
      <c r="H9" s="34">
        <f t="shared" si="0"/>
        <v>628</v>
      </c>
      <c r="I9" s="34">
        <f t="shared" si="1"/>
        <v>68591</v>
      </c>
      <c r="J9" s="27">
        <f t="shared" si="2"/>
        <v>1.6475804441646006E-3</v>
      </c>
      <c r="K9" s="27">
        <f t="shared" si="3"/>
        <v>1.9164024305965239E-3</v>
      </c>
    </row>
    <row r="10" spans="1:11" ht="15" customHeight="1">
      <c r="A10" s="29" t="s">
        <v>13</v>
      </c>
      <c r="B10" s="39">
        <f>SUM(JANUARY!B10,FEBRUARY!B10,MARCH!B10,APRIL!B10,MAY!B10,JUNE!B10,JULY!B10,AUGUST!B10,SEPTEMBER!B10,OCTOBER!B10,NOVEMBER!B10,DECEMBER!B10)</f>
        <v>590</v>
      </c>
      <c r="C10" s="39">
        <f>SUM(JANUARY!C10,FEBRUARY!C10,MARCH!C10,APRIL!C10,MAY!C10,JUNE!C10,JULY!C10,AUGUST!C10,SEPTEMBER!C10,OCTOBER!C10,NOVEMBER!C10,DECEMBER!C10)</f>
        <v>7493</v>
      </c>
      <c r="D10" s="39">
        <f>SUM(JANUARY!D10,FEBRUARY!D10,MARCH!D10,APRIL!D10,MAY!D10,JUNE!D10,JULY!D10,AUGUST!D10,SEPTEMBER!D10,OCTOBER!D10,NOVEMBER!D10,DECEMBER!D10)</f>
        <v>8318</v>
      </c>
      <c r="E10" s="39">
        <f>SUM(JANUARY!E10,FEBRUARY!E10,MARCH!E10,APRIL!E10,MAY!E10,JUNE!E10,JULY!E10,AUGUST!E10,SEPTEMBER!E10,OCTOBER!E10,NOVEMBER!E10,DECEMBER!E10)</f>
        <v>0</v>
      </c>
      <c r="F10" s="39">
        <f>SUM(JANUARY!F10,FEBRUARY!F10,MARCH!F10,APRIL!F10,MAY!F10,JUNE!F10,JULY!F10,AUGUST!F10,SEPTEMBER!F10,OCTOBER!F10,NOVEMBER!F10,DECEMBER!F10)</f>
        <v>0</v>
      </c>
      <c r="G10" s="39">
        <f>SUM(JANUARY!G10,FEBRUARY!G10,MARCH!G10,APRIL!G10,MAY!G10,JUNE!G10,JULY!G10,AUGUST!G10,SEPTEMBER!G10,OCTOBER!G10,NOVEMBER!G10,DECEMBER!G10)</f>
        <v>0</v>
      </c>
      <c r="H10" s="34">
        <f t="shared" si="0"/>
        <v>590</v>
      </c>
      <c r="I10" s="34">
        <f t="shared" si="1"/>
        <v>15811</v>
      </c>
      <c r="J10" s="27">
        <f t="shared" si="2"/>
        <v>1.5478860860782075E-3</v>
      </c>
      <c r="K10" s="27">
        <f t="shared" si="3"/>
        <v>4.4175239944251634E-4</v>
      </c>
    </row>
    <row r="11" spans="1:11" ht="15" customHeight="1">
      <c r="A11" s="29" t="s">
        <v>14</v>
      </c>
      <c r="B11" s="39">
        <f>SUM(JANUARY!B11,FEBRUARY!B11,MARCH!B11,APRIL!B11,MAY!B11,JUNE!B11,JULY!B11,AUGUST!B11,SEPTEMBER!B11,OCTOBER!B11,NOVEMBER!B11,DECEMBER!B11)</f>
        <v>69826</v>
      </c>
      <c r="C11" s="39">
        <f>SUM(JANUARY!C11,FEBRUARY!C11,MARCH!C11,APRIL!C11,MAY!C11,JUNE!C11,JULY!C11,AUGUST!C11,SEPTEMBER!C11,OCTOBER!C11,NOVEMBER!C11,DECEMBER!C11)</f>
        <v>2356049</v>
      </c>
      <c r="D11" s="39">
        <f>SUM(JANUARY!D11,FEBRUARY!D11,MARCH!D11,APRIL!D11,MAY!D11,JUNE!D11,JULY!D11,AUGUST!D11,SEPTEMBER!D11,OCTOBER!D11,NOVEMBER!D11,DECEMBER!D11)</f>
        <v>2234278</v>
      </c>
      <c r="E11" s="39">
        <f>SUM(JANUARY!E11,FEBRUARY!E11,MARCH!E11,APRIL!E11,MAY!E11,JUNE!E11,JULY!E11,AUGUST!E11,SEPTEMBER!E11,OCTOBER!E11,NOVEMBER!E11,DECEMBER!E11)</f>
        <v>74722</v>
      </c>
      <c r="F11" s="39">
        <f>SUM(JANUARY!F11,FEBRUARY!F11,MARCH!F11,APRIL!F11,MAY!F11,JUNE!F11,JULY!F11,AUGUST!F11,SEPTEMBER!F11,OCTOBER!F11,NOVEMBER!F11,DECEMBER!F11)</f>
        <v>3801446</v>
      </c>
      <c r="G11" s="39">
        <f>SUM(JANUARY!G11,FEBRUARY!G11,MARCH!G11,APRIL!G11,MAY!G11,JUNE!G11,JULY!G11,AUGUST!G11,SEPTEMBER!G11,OCTOBER!G11,NOVEMBER!G11,DECEMBER!G11)</f>
        <v>3849899</v>
      </c>
      <c r="H11" s="34">
        <f t="shared" si="0"/>
        <v>144548</v>
      </c>
      <c r="I11" s="34">
        <f t="shared" si="1"/>
        <v>12241672</v>
      </c>
      <c r="J11" s="27">
        <f t="shared" si="2"/>
        <v>0.37922684401768264</v>
      </c>
      <c r="K11" s="27">
        <f t="shared" si="3"/>
        <v>0.3420269419510637</v>
      </c>
    </row>
    <row r="12" spans="1:11" ht="15" customHeight="1">
      <c r="A12" s="29" t="s">
        <v>15</v>
      </c>
      <c r="B12" s="39">
        <f>SUM(JANUARY!B12,FEBRUARY!B12,MARCH!B12,APRIL!B12,MAY!B12,JUNE!B12,JULY!B12,AUGUST!B12,SEPTEMBER!B12,OCTOBER!B12,NOVEMBER!B12,DECEMBER!B12)</f>
        <v>5319</v>
      </c>
      <c r="C12" s="39">
        <f>SUM(JANUARY!C12,FEBRUARY!C12,MARCH!C12,APRIL!C12,MAY!C12,JUNE!C12,JULY!C12,AUGUST!C12,SEPTEMBER!C12,OCTOBER!C12,NOVEMBER!C12,DECEMBER!C12)</f>
        <v>222134</v>
      </c>
      <c r="D12" s="39">
        <f>SUM(JANUARY!D12,FEBRUARY!D12,MARCH!D12,APRIL!D12,MAY!D12,JUNE!D12,JULY!D12,AUGUST!D12,SEPTEMBER!D12,OCTOBER!D12,NOVEMBER!D12,DECEMBER!D12)</f>
        <v>231500</v>
      </c>
      <c r="E12" s="39">
        <f>SUM(JANUARY!E12,FEBRUARY!E12,MARCH!E12,APRIL!E12,MAY!E12,JUNE!E12,JULY!E12,AUGUST!E12,SEPTEMBER!E12,OCTOBER!E12,NOVEMBER!E12,DECEMBER!E12)</f>
        <v>10221</v>
      </c>
      <c r="F12" s="39">
        <f>SUM(JANUARY!F12,FEBRUARY!F12,MARCH!F12,APRIL!F12,MAY!F12,JUNE!F12,JULY!F12,AUGUST!F12,SEPTEMBER!F12,OCTOBER!F12,NOVEMBER!F12,DECEMBER!F12)</f>
        <v>661440</v>
      </c>
      <c r="G12" s="39">
        <f>SUM(JANUARY!G12,FEBRUARY!G12,MARCH!G12,APRIL!G12,MAY!G12,JUNE!G12,JULY!G12,AUGUST!G12,SEPTEMBER!G12,OCTOBER!G12,NOVEMBER!G12,DECEMBER!G12)</f>
        <v>662489</v>
      </c>
      <c r="H12" s="34">
        <f t="shared" si="0"/>
        <v>15540</v>
      </c>
      <c r="I12" s="34">
        <f t="shared" si="1"/>
        <v>1777563</v>
      </c>
      <c r="J12" s="27">
        <f t="shared" si="2"/>
        <v>4.0769745385856516E-2</v>
      </c>
      <c r="K12" s="27">
        <f t="shared" si="3"/>
        <v>4.9664329922853565E-2</v>
      </c>
    </row>
    <row r="13" spans="1:11" ht="15" customHeight="1">
      <c r="A13" s="29" t="s">
        <v>16</v>
      </c>
      <c r="B13" s="39">
        <f>SUM(JANUARY!B13,FEBRUARY!B13,MARCH!B13,APRIL!B13,MAY!B13,JUNE!B13,JULY!B13,AUGUST!B13,SEPTEMBER!B13,OCTOBER!B13,NOVEMBER!B13,DECEMBER!B13)</f>
        <v>3804</v>
      </c>
      <c r="C13" s="39">
        <f>SUM(JANUARY!C13,FEBRUARY!C13,MARCH!C13,APRIL!C13,MAY!C13,JUNE!C13,JULY!C13,AUGUST!C13,SEPTEMBER!C13,OCTOBER!C13,NOVEMBER!C13,DECEMBER!C13)</f>
        <v>80912</v>
      </c>
      <c r="D13" s="39">
        <f>SUM(JANUARY!D13,FEBRUARY!D13,MARCH!D13,APRIL!D13,MAY!D13,JUNE!D13,JULY!D13,AUGUST!D13,SEPTEMBER!D13,OCTOBER!D13,NOVEMBER!D13,DECEMBER!D13)</f>
        <v>87961</v>
      </c>
      <c r="E13" s="39">
        <f>SUM(JANUARY!E13,FEBRUARY!E13,MARCH!E13,APRIL!E13,MAY!E13,JUNE!E13,JULY!E13,AUGUST!E13,SEPTEMBER!E13,OCTOBER!E13,NOVEMBER!E13,DECEMBER!E13)</f>
        <v>6</v>
      </c>
      <c r="F13" s="39">
        <f>SUM(JANUARY!F13,FEBRUARY!F13,MARCH!F13,APRIL!F13,MAY!F13,JUNE!F13,JULY!F13,AUGUST!F13,SEPTEMBER!F13,OCTOBER!F13,NOVEMBER!F13,DECEMBER!F13)</f>
        <v>56</v>
      </c>
      <c r="G13" s="39">
        <f>SUM(JANUARY!G13,FEBRUARY!G13,MARCH!G13,APRIL!G13,MAY!G13,JUNE!G13,JULY!G13,AUGUST!G13,SEPTEMBER!G13,OCTOBER!G13,NOVEMBER!G13,DECEMBER!G13)</f>
        <v>0</v>
      </c>
      <c r="H13" s="34">
        <f t="shared" si="0"/>
        <v>3810</v>
      </c>
      <c r="I13" s="34">
        <f t="shared" si="1"/>
        <v>168929</v>
      </c>
      <c r="J13" s="27">
        <f t="shared" si="2"/>
        <v>9.9956711660304596E-3</v>
      </c>
      <c r="K13" s="27">
        <f t="shared" si="3"/>
        <v>4.719802105206808E-3</v>
      </c>
    </row>
    <row r="14" spans="1:11" ht="15" customHeight="1">
      <c r="A14" s="29" t="s">
        <v>17</v>
      </c>
      <c r="B14" s="39">
        <f>SUM(JANUARY!B14,FEBRUARY!B14,MARCH!B14,APRIL!B14,MAY!B14,JUNE!B14,JULY!B14,AUGUST!B14,SEPTEMBER!B14,OCTOBER!B14,NOVEMBER!B14,DECEMBER!B14)</f>
        <v>692</v>
      </c>
      <c r="C14" s="39">
        <f>SUM(JANUARY!C14,FEBRUARY!C14,MARCH!C14,APRIL!C14,MAY!C14,JUNE!C14,JULY!C14,AUGUST!C14,SEPTEMBER!C14,OCTOBER!C14,NOVEMBER!C14,DECEMBER!C14)</f>
        <v>20012</v>
      </c>
      <c r="D14" s="39">
        <f>SUM(JANUARY!D14,FEBRUARY!D14,MARCH!D14,APRIL!D14,MAY!D14,JUNE!D14,JULY!D14,AUGUST!D14,SEPTEMBER!D14,OCTOBER!D14,NOVEMBER!D14,DECEMBER!D14)</f>
        <v>22499</v>
      </c>
      <c r="E14" s="39">
        <f>SUM(JANUARY!E14,FEBRUARY!E14,MARCH!E14,APRIL!E14,MAY!E14,JUNE!E14,JULY!E14,AUGUST!E14,SEPTEMBER!E14,OCTOBER!E14,NOVEMBER!E14,DECEMBER!E14)</f>
        <v>0</v>
      </c>
      <c r="F14" s="39">
        <f>SUM(JANUARY!F14,FEBRUARY!F14,MARCH!F14,APRIL!F14,MAY!F14,JUNE!F14,JULY!F14,AUGUST!F14,SEPTEMBER!F14,OCTOBER!F14,NOVEMBER!F14,DECEMBER!F14)</f>
        <v>0</v>
      </c>
      <c r="G14" s="39">
        <f>SUM(JANUARY!G14,FEBRUARY!G14,MARCH!G14,APRIL!G14,MAY!G14,JUNE!G14,JULY!G14,AUGUST!G14,SEPTEMBER!G14,OCTOBER!G14,NOVEMBER!G14,DECEMBER!G14)</f>
        <v>0</v>
      </c>
      <c r="H14" s="34">
        <f t="shared" si="0"/>
        <v>692</v>
      </c>
      <c r="I14" s="34">
        <f t="shared" si="1"/>
        <v>42511</v>
      </c>
      <c r="J14" s="27">
        <f t="shared" si="2"/>
        <v>1.8154867314679995E-3</v>
      </c>
      <c r="K14" s="27">
        <f t="shared" si="3"/>
        <v>1.187738678938765E-3</v>
      </c>
    </row>
    <row r="15" spans="1:11" ht="15" customHeight="1">
      <c r="A15" s="29" t="s">
        <v>18</v>
      </c>
      <c r="B15" s="39">
        <f>SUM(JANUARY!B15,FEBRUARY!B15,MARCH!B15,APRIL!B15,MAY!B15,JUNE!B15,JULY!B15,AUGUST!B15,SEPTEMBER!B15,OCTOBER!B15,NOVEMBER!B15,DECEMBER!B15)</f>
        <v>953</v>
      </c>
      <c r="C15" s="39">
        <f>SUM(JANUARY!C15,FEBRUARY!C15,MARCH!C15,APRIL!C15,MAY!C15,JUNE!C15,JULY!C15,AUGUST!C15,SEPTEMBER!C15,OCTOBER!C15,NOVEMBER!C15,DECEMBER!C15)</f>
        <v>21428</v>
      </c>
      <c r="D15" s="39">
        <f>SUM(JANUARY!D15,FEBRUARY!D15,MARCH!D15,APRIL!D15,MAY!D15,JUNE!D15,JULY!D15,AUGUST!D15,SEPTEMBER!D15,OCTOBER!D15,NOVEMBER!D15,DECEMBER!D15)</f>
        <v>22152</v>
      </c>
      <c r="E15" s="39">
        <f>SUM(JANUARY!E15,FEBRUARY!E15,MARCH!E15,APRIL!E15,MAY!E15,JUNE!E15,JULY!E15,AUGUST!E15,SEPTEMBER!E15,OCTOBER!E15,NOVEMBER!E15,DECEMBER!E15)</f>
        <v>109</v>
      </c>
      <c r="F15" s="39">
        <f>SUM(JANUARY!F15,FEBRUARY!F15,MARCH!F15,APRIL!F15,MAY!F15,JUNE!F15,JULY!F15,AUGUST!F15,SEPTEMBER!F15,OCTOBER!F15,NOVEMBER!F15,DECEMBER!F15)</f>
        <v>6759</v>
      </c>
      <c r="G15" s="39">
        <f>SUM(JANUARY!G15,FEBRUARY!G15,MARCH!G15,APRIL!G15,MAY!G15,JUNE!G15,JULY!G15,AUGUST!G15,SEPTEMBER!G15,OCTOBER!G15,NOVEMBER!G15,DECEMBER!G15)</f>
        <v>6376</v>
      </c>
      <c r="H15" s="34">
        <f t="shared" si="0"/>
        <v>1062</v>
      </c>
      <c r="I15" s="34">
        <f t="shared" si="1"/>
        <v>56715</v>
      </c>
      <c r="J15" s="27">
        <f t="shared" si="2"/>
        <v>2.7861949549407737E-3</v>
      </c>
      <c r="K15" s="27">
        <f t="shared" si="3"/>
        <v>1.5845922038063573E-3</v>
      </c>
    </row>
    <row r="16" spans="1:11" ht="15" customHeight="1">
      <c r="A16" s="29" t="s">
        <v>19</v>
      </c>
      <c r="B16" s="39">
        <f>SUM(JANUARY!B16,FEBRUARY!B16,MARCH!B16,APRIL!B16,MAY!B16,JUNE!B16,JULY!B16,AUGUST!B16,SEPTEMBER!B16,OCTOBER!B16,NOVEMBER!B16,DECEMBER!B16)</f>
        <v>8470</v>
      </c>
      <c r="C16" s="39">
        <f>SUM(JANUARY!C16,FEBRUARY!C16,MARCH!C16,APRIL!C16,MAY!C16,JUNE!C16,JULY!C16,AUGUST!C16,SEPTEMBER!C16,OCTOBER!C16,NOVEMBER!C16,DECEMBER!C16)</f>
        <v>368307</v>
      </c>
      <c r="D16" s="39">
        <f>SUM(JANUARY!D16,FEBRUARY!D16,MARCH!D16,APRIL!D16,MAY!D16,JUNE!D16,JULY!D16,AUGUST!D16,SEPTEMBER!D16,OCTOBER!D16,NOVEMBER!D16,DECEMBER!D16)</f>
        <v>390661</v>
      </c>
      <c r="E16" s="39">
        <f>SUM(JANUARY!E16,FEBRUARY!E16,MARCH!E16,APRIL!E16,MAY!E16,JUNE!E16,JULY!E16,AUGUST!E16,SEPTEMBER!E16,OCTOBER!E16,NOVEMBER!E16,DECEMBER!E16)</f>
        <v>30158</v>
      </c>
      <c r="F16" s="39">
        <f>SUM(JANUARY!F16,FEBRUARY!F16,MARCH!F16,APRIL!F16,MAY!F16,JUNE!F16,JULY!F16,AUGUST!F16,SEPTEMBER!F16,OCTOBER!F16,NOVEMBER!F16,DECEMBER!F16)</f>
        <v>2147374</v>
      </c>
      <c r="G16" s="39">
        <f>SUM(JANUARY!G16,FEBRUARY!G16,MARCH!G16,APRIL!G16,MAY!G16,JUNE!G16,JULY!G16,AUGUST!G16,SEPTEMBER!G16,OCTOBER!G16,NOVEMBER!G16,DECEMBER!G16)</f>
        <v>2139894</v>
      </c>
      <c r="H16" s="34">
        <f t="shared" si="0"/>
        <v>38628</v>
      </c>
      <c r="I16" s="34">
        <f t="shared" si="1"/>
        <v>5046236</v>
      </c>
      <c r="J16" s="27">
        <f t="shared" si="2"/>
        <v>0.10134193853055763</v>
      </c>
      <c r="K16" s="27">
        <f t="shared" si="3"/>
        <v>0.14098961869288507</v>
      </c>
    </row>
    <row r="17" spans="1:11" ht="15" customHeight="1">
      <c r="A17" s="29" t="s">
        <v>20</v>
      </c>
      <c r="B17" s="39">
        <f>SUM(JANUARY!B17,FEBRUARY!B17,MARCH!B17,APRIL!B17,MAY!B17,JUNE!B17,JULY!B17,AUGUST!B17,SEPTEMBER!B17,OCTOBER!B17,NOVEMBER!B17,DECEMBER!B17)</f>
        <v>425</v>
      </c>
      <c r="C17" s="39">
        <f>SUM(JANUARY!C17,FEBRUARY!C17,MARCH!C17,APRIL!C17,MAY!C17,JUNE!C17,JULY!C17,AUGUST!C17,SEPTEMBER!C17,OCTOBER!C17,NOVEMBER!C17,DECEMBER!C17)</f>
        <v>8395</v>
      </c>
      <c r="D17" s="39">
        <f>SUM(JANUARY!D17,FEBRUARY!D17,MARCH!D17,APRIL!D17,MAY!D17,JUNE!D17,JULY!D17,AUGUST!D17,SEPTEMBER!D17,OCTOBER!D17,NOVEMBER!D17,DECEMBER!D17)</f>
        <v>8948</v>
      </c>
      <c r="E17" s="39">
        <f>SUM(JANUARY!E17,FEBRUARY!E17,MARCH!E17,APRIL!E17,MAY!E17,JUNE!E17,JULY!E17,AUGUST!E17,SEPTEMBER!E17,OCTOBER!E17,NOVEMBER!E17,DECEMBER!E17)</f>
        <v>1541</v>
      </c>
      <c r="F17" s="39">
        <f>SUM(JANUARY!F17,FEBRUARY!F17,MARCH!F17,APRIL!F17,MAY!F17,JUNE!F17,JULY!F17,AUGUST!F17,SEPTEMBER!F17,OCTOBER!F17,NOVEMBER!F17,DECEMBER!F17)</f>
        <v>77186</v>
      </c>
      <c r="G17" s="39">
        <f>SUM(JANUARY!G17,FEBRUARY!G17,MARCH!G17,APRIL!G17,MAY!G17,JUNE!G17,JULY!G17,AUGUST!G17,SEPTEMBER!G17,OCTOBER!G17,NOVEMBER!G17,DECEMBER!G17)</f>
        <v>79405</v>
      </c>
      <c r="H17" s="34">
        <f t="shared" si="0"/>
        <v>1966</v>
      </c>
      <c r="I17" s="34">
        <f t="shared" si="1"/>
        <v>173934</v>
      </c>
      <c r="J17" s="27">
        <f t="shared" si="2"/>
        <v>5.1578712631012817E-3</v>
      </c>
      <c r="K17" s="27">
        <f t="shared" si="3"/>
        <v>4.8596396081610673E-3</v>
      </c>
    </row>
    <row r="18" spans="1:11" ht="15" customHeight="1">
      <c r="A18" s="29" t="s">
        <v>21</v>
      </c>
      <c r="B18" s="39">
        <f>SUM(JANUARY!B18,FEBRUARY!B18,MARCH!B18,APRIL!B18,MAY!B18,JUNE!B18,JULY!B18,AUGUST!B18,SEPTEMBER!B18,OCTOBER!B18,NOVEMBER!B18,DECEMBER!B18)</f>
        <v>890</v>
      </c>
      <c r="C18" s="39">
        <f>SUM(JANUARY!C18,FEBRUARY!C18,MARCH!C18,APRIL!C18,MAY!C18,JUNE!C18,JULY!C18,AUGUST!C18,SEPTEMBER!C18,OCTOBER!C18,NOVEMBER!C18,DECEMBER!C18)</f>
        <v>3723</v>
      </c>
      <c r="D18" s="39">
        <f>SUM(JANUARY!D18,FEBRUARY!D18,MARCH!D18,APRIL!D18,MAY!D18,JUNE!D18,JULY!D18,AUGUST!D18,SEPTEMBER!D18,OCTOBER!D18,NOVEMBER!D18,DECEMBER!D18)</f>
        <v>5165</v>
      </c>
      <c r="E18" s="39">
        <f>SUM(JANUARY!E18,FEBRUARY!E18,MARCH!E18,APRIL!E18,MAY!E18,JUNE!E18,JULY!E18,AUGUST!E18,SEPTEMBER!E18,OCTOBER!E18,NOVEMBER!E18,DECEMBER!E18)</f>
        <v>0</v>
      </c>
      <c r="F18" s="39">
        <f>SUM(JANUARY!F18,FEBRUARY!F18,MARCH!F18,APRIL!F18,MAY!F18,JUNE!F18,JULY!F18,AUGUST!F18,SEPTEMBER!F18,OCTOBER!F18,NOVEMBER!F18,DECEMBER!F18)</f>
        <v>0</v>
      </c>
      <c r="G18" s="39">
        <f>SUM(JANUARY!G18,FEBRUARY!G18,MARCH!G18,APRIL!G18,MAY!G18,JUNE!G18,JULY!G18,AUGUST!G18,SEPTEMBER!G18,OCTOBER!G18,NOVEMBER!G18,DECEMBER!G18)</f>
        <v>0</v>
      </c>
      <c r="H18" s="34">
        <f t="shared" si="0"/>
        <v>890</v>
      </c>
      <c r="I18" s="34">
        <f t="shared" si="1"/>
        <v>8888</v>
      </c>
      <c r="J18" s="27">
        <f t="shared" si="2"/>
        <v>2.3349468078128896E-3</v>
      </c>
      <c r="K18" s="27">
        <f t="shared" si="3"/>
        <v>2.4832681843305835E-4</v>
      </c>
    </row>
    <row r="19" spans="1:11" ht="15" customHeight="1">
      <c r="A19" s="29" t="s">
        <v>22</v>
      </c>
      <c r="B19" s="39">
        <f>SUM(JANUARY!B19,FEBRUARY!B19,MARCH!B19,APRIL!B19,MAY!B19,JUNE!B19,JULY!B19,AUGUST!B19,SEPTEMBER!B19,OCTOBER!B19,NOVEMBER!B19,DECEMBER!B19)</f>
        <v>1984</v>
      </c>
      <c r="C19" s="39">
        <f>SUM(JANUARY!C19,FEBRUARY!C19,MARCH!C19,APRIL!C19,MAY!C19,JUNE!C19,JULY!C19,AUGUST!C19,SEPTEMBER!C19,OCTOBER!C19,NOVEMBER!C19,DECEMBER!C19)</f>
        <v>25935</v>
      </c>
      <c r="D19" s="39">
        <f>SUM(JANUARY!D19,FEBRUARY!D19,MARCH!D19,APRIL!D19,MAY!D19,JUNE!D19,JULY!D19,AUGUST!D19,SEPTEMBER!D19,OCTOBER!D19,NOVEMBER!D19,DECEMBER!D19)</f>
        <v>27756</v>
      </c>
      <c r="E19" s="39">
        <f>SUM(JANUARY!E19,FEBRUARY!E19,MARCH!E19,APRIL!E19,MAY!E19,JUNE!E19,JULY!E19,AUGUST!E19,SEPTEMBER!E19,OCTOBER!E19,NOVEMBER!E19,DECEMBER!E19)</f>
        <v>848</v>
      </c>
      <c r="F19" s="39">
        <f>SUM(JANUARY!F19,FEBRUARY!F19,MARCH!F19,APRIL!F19,MAY!F19,JUNE!F19,JULY!F19,AUGUST!F19,SEPTEMBER!F19,OCTOBER!F19,NOVEMBER!F19,DECEMBER!F19)</f>
        <v>42769</v>
      </c>
      <c r="G19" s="39">
        <f>SUM(JANUARY!G19,FEBRUARY!G19,MARCH!G19,APRIL!G19,MAY!G19,JUNE!G19,JULY!G19,AUGUST!G19,SEPTEMBER!G19,OCTOBER!G19,NOVEMBER!G19,DECEMBER!G19)</f>
        <v>43117</v>
      </c>
      <c r="H19" s="34">
        <f t="shared" si="0"/>
        <v>2832</v>
      </c>
      <c r="I19" s="34">
        <f t="shared" si="1"/>
        <v>139577</v>
      </c>
      <c r="J19" s="27">
        <f t="shared" si="2"/>
        <v>7.4298532131753968E-3</v>
      </c>
      <c r="K19" s="27">
        <f t="shared" si="3"/>
        <v>3.8997201098594715E-3</v>
      </c>
    </row>
    <row r="20" spans="1:11" ht="15" customHeight="1">
      <c r="A20" s="29" t="s">
        <v>23</v>
      </c>
      <c r="B20" s="39">
        <f>SUM(JANUARY!B20,FEBRUARY!B20,MARCH!B20,APRIL!B20,MAY!B20,JUNE!B20,JULY!B20,AUGUST!B20,SEPTEMBER!B20,OCTOBER!B20,NOVEMBER!B20,DECEMBER!B20)</f>
        <v>390</v>
      </c>
      <c r="C20" s="39">
        <f>SUM(JANUARY!C20,FEBRUARY!C20,MARCH!C20,APRIL!C20,MAY!C20,JUNE!C20,JULY!C20,AUGUST!C20,SEPTEMBER!C20,OCTOBER!C20,NOVEMBER!C20,DECEMBER!C20)</f>
        <v>966</v>
      </c>
      <c r="D20" s="39">
        <f>SUM(JANUARY!D20,FEBRUARY!D20,MARCH!D20,APRIL!D20,MAY!D20,JUNE!D20,JULY!D20,AUGUST!D20,SEPTEMBER!D20,OCTOBER!D20,NOVEMBER!D20,DECEMBER!D20)</f>
        <v>1081</v>
      </c>
      <c r="E20" s="39">
        <f>SUM(JANUARY!E20,FEBRUARY!E20,MARCH!E20,APRIL!E20,MAY!E20,JUNE!E20,JULY!E20,AUGUST!E20,SEPTEMBER!E20,OCTOBER!E20,NOVEMBER!E20,DECEMBER!E20)</f>
        <v>0</v>
      </c>
      <c r="F20" s="39">
        <f>SUM(JANUARY!F20,FEBRUARY!F20,MARCH!F20,APRIL!F20,MAY!F20,JUNE!F20,JULY!F20,AUGUST!F20,SEPTEMBER!F20,OCTOBER!F20,NOVEMBER!F20,DECEMBER!F20)</f>
        <v>0</v>
      </c>
      <c r="G20" s="39">
        <f>SUM(JANUARY!G20,FEBRUARY!G20,MARCH!G20,APRIL!G20,MAY!G20,JUNE!G20,JULY!G20,AUGUST!G20,SEPTEMBER!G20,OCTOBER!G20,NOVEMBER!G20,DECEMBER!G20)</f>
        <v>0</v>
      </c>
      <c r="H20" s="34">
        <f t="shared" si="0"/>
        <v>390</v>
      </c>
      <c r="I20" s="34">
        <f t="shared" si="1"/>
        <v>2047</v>
      </c>
      <c r="J20" s="27">
        <f t="shared" si="2"/>
        <v>1.0231789382550863E-3</v>
      </c>
      <c r="K20" s="27">
        <f t="shared" si="3"/>
        <v>5.7192281428045727E-5</v>
      </c>
    </row>
    <row r="21" spans="1:11" ht="15" customHeight="1">
      <c r="A21" s="29" t="s">
        <v>24</v>
      </c>
      <c r="B21" s="39">
        <f>SUM(JANUARY!B21,FEBRUARY!B21,MARCH!B21,APRIL!B21,MAY!B21,JUNE!B21,JULY!B21,AUGUST!B21,SEPTEMBER!B21,OCTOBER!B21,NOVEMBER!B21,DECEMBER!B21)</f>
        <v>392</v>
      </c>
      <c r="C21" s="39">
        <f>SUM(JANUARY!C21,FEBRUARY!C21,MARCH!C21,APRIL!C21,MAY!C21,JUNE!C21,JULY!C21,AUGUST!C21,SEPTEMBER!C21,OCTOBER!C21,NOVEMBER!C21,DECEMBER!C21)</f>
        <v>2559</v>
      </c>
      <c r="D21" s="39">
        <f>SUM(JANUARY!D21,FEBRUARY!D21,MARCH!D21,APRIL!D21,MAY!D21,JUNE!D21,JULY!D21,AUGUST!D21,SEPTEMBER!D21,OCTOBER!D21,NOVEMBER!D21,DECEMBER!D21)</f>
        <v>2599</v>
      </c>
      <c r="E21" s="39">
        <f>SUM(JANUARY!E21,FEBRUARY!E21,MARCH!E21,APRIL!E21,MAY!E21,JUNE!E21,JULY!E21,AUGUST!E21,SEPTEMBER!E21,OCTOBER!E21,NOVEMBER!E21,DECEMBER!E21)</f>
        <v>0</v>
      </c>
      <c r="F21" s="39">
        <f>SUM(JANUARY!F21,FEBRUARY!F21,MARCH!F21,APRIL!F21,MAY!F21,JUNE!F21,JULY!F21,AUGUST!F21,SEPTEMBER!F21,OCTOBER!F21,NOVEMBER!F21,DECEMBER!F21)</f>
        <v>0</v>
      </c>
      <c r="G21" s="39">
        <f>SUM(JANUARY!G21,FEBRUARY!G21,MARCH!G21,APRIL!G21,MAY!G21,JUNE!G21,JULY!G21,AUGUST!G21,SEPTEMBER!G21,OCTOBER!G21,NOVEMBER!G21,DECEMBER!G21)</f>
        <v>0</v>
      </c>
      <c r="H21" s="34">
        <f t="shared" si="0"/>
        <v>392</v>
      </c>
      <c r="I21" s="34">
        <f t="shared" si="1"/>
        <v>5158</v>
      </c>
      <c r="J21" s="27">
        <f t="shared" si="2"/>
        <v>1.0284260097333175E-3</v>
      </c>
      <c r="K21" s="27">
        <f t="shared" si="3"/>
        <v>1.4411225579182211E-4</v>
      </c>
    </row>
    <row r="22" spans="1:11" ht="15" customHeight="1">
      <c r="A22" s="29" t="s">
        <v>25</v>
      </c>
      <c r="B22" s="39">
        <f>SUM(JANUARY!B22,FEBRUARY!B22,MARCH!B22,APRIL!B22,MAY!B22,JUNE!B22,JULY!B22,AUGUST!B22,SEPTEMBER!B22,OCTOBER!B22,NOVEMBER!B22,DECEMBER!B22)</f>
        <v>300</v>
      </c>
      <c r="C22" s="39">
        <f>SUM(JANUARY!C22,FEBRUARY!C22,MARCH!C22,APRIL!C22,MAY!C22,JUNE!C22,JULY!C22,AUGUST!C22,SEPTEMBER!C22,OCTOBER!C22,NOVEMBER!C22,DECEMBER!C22)</f>
        <v>1106</v>
      </c>
      <c r="D22" s="39">
        <f>SUM(JANUARY!D22,FEBRUARY!D22,MARCH!D22,APRIL!D22,MAY!D22,JUNE!D22,JULY!D22,AUGUST!D22,SEPTEMBER!D22,OCTOBER!D22,NOVEMBER!D22,DECEMBER!D22)</f>
        <v>1620</v>
      </c>
      <c r="E22" s="39">
        <f>SUM(JANUARY!E22,FEBRUARY!E22,MARCH!E22,APRIL!E22,MAY!E22,JUNE!E22,JULY!E22,AUGUST!E22,SEPTEMBER!E22,OCTOBER!E22,NOVEMBER!E22,DECEMBER!E22)</f>
        <v>0</v>
      </c>
      <c r="F22" s="39">
        <f>SUM(JANUARY!F22,FEBRUARY!F22,MARCH!F22,APRIL!F22,MAY!F22,JUNE!F22,JULY!F22,AUGUST!F22,SEPTEMBER!F22,OCTOBER!F22,NOVEMBER!F22,DECEMBER!F22)</f>
        <v>0</v>
      </c>
      <c r="G22" s="39">
        <f>SUM(JANUARY!G22,FEBRUARY!G22,MARCH!G22,APRIL!G22,MAY!G22,JUNE!G22,JULY!G22,AUGUST!G22,SEPTEMBER!G22,OCTOBER!G22,NOVEMBER!G22,DECEMBER!G22)</f>
        <v>0</v>
      </c>
      <c r="H22" s="34">
        <f t="shared" si="0"/>
        <v>300</v>
      </c>
      <c r="I22" s="34">
        <f t="shared" si="1"/>
        <v>2726</v>
      </c>
      <c r="J22" s="27">
        <f t="shared" si="2"/>
        <v>7.870607217346818E-4</v>
      </c>
      <c r="K22" s="27">
        <f t="shared" si="3"/>
        <v>7.6163243367294899E-5</v>
      </c>
    </row>
    <row r="23" spans="1:11" ht="15" customHeight="1">
      <c r="A23" s="29" t="s">
        <v>26</v>
      </c>
      <c r="B23" s="39">
        <f>SUM(JANUARY!B23,FEBRUARY!B23,MARCH!B23,APRIL!B23,MAY!B23,JUNE!B23,JULY!B23,AUGUST!B23,SEPTEMBER!B23,OCTOBER!B23,NOVEMBER!B23,DECEMBER!B23)</f>
        <v>690</v>
      </c>
      <c r="C23" s="39">
        <f>SUM(JANUARY!C23,FEBRUARY!C23,MARCH!C23,APRIL!C23,MAY!C23,JUNE!C23,JULY!C23,AUGUST!C23,SEPTEMBER!C23,OCTOBER!C23,NOVEMBER!C23,DECEMBER!C23)</f>
        <v>15980</v>
      </c>
      <c r="D23" s="39">
        <f>SUM(JANUARY!D23,FEBRUARY!D23,MARCH!D23,APRIL!D23,MAY!D23,JUNE!D23,JULY!D23,AUGUST!D23,SEPTEMBER!D23,OCTOBER!D23,NOVEMBER!D23,DECEMBER!D23)</f>
        <v>16310</v>
      </c>
      <c r="E23" s="39">
        <f>SUM(JANUARY!E23,FEBRUARY!E23,MARCH!E23,APRIL!E23,MAY!E23,JUNE!E23,JULY!E23,AUGUST!E23,SEPTEMBER!E23,OCTOBER!E23,NOVEMBER!E23,DECEMBER!E23)</f>
        <v>968</v>
      </c>
      <c r="F23" s="39">
        <f>SUM(JANUARY!F23,FEBRUARY!F23,MARCH!F23,APRIL!F23,MAY!F23,JUNE!F23,JULY!F23,AUGUST!F23,SEPTEMBER!F23,OCTOBER!F23,NOVEMBER!F23,DECEMBER!F23)</f>
        <v>55501</v>
      </c>
      <c r="G23" s="39">
        <f>SUM(JANUARY!G23,FEBRUARY!G23,MARCH!G23,APRIL!G23,MAY!G23,JUNE!G23,JULY!G23,AUGUST!G23,SEPTEMBER!G23,OCTOBER!G23,NOVEMBER!G23,DECEMBER!G23)</f>
        <v>56023</v>
      </c>
      <c r="H23" s="34">
        <f t="shared" si="0"/>
        <v>1658</v>
      </c>
      <c r="I23" s="34">
        <f t="shared" si="1"/>
        <v>143814</v>
      </c>
      <c r="J23" s="27">
        <f t="shared" si="2"/>
        <v>4.3498222554536753E-3</v>
      </c>
      <c r="K23" s="27">
        <f t="shared" si="3"/>
        <v>4.0181000299428279E-3</v>
      </c>
    </row>
    <row r="24" spans="1:11" ht="15" customHeight="1">
      <c r="A24" s="29" t="s">
        <v>27</v>
      </c>
      <c r="B24" s="39">
        <f>SUM(JANUARY!B24,FEBRUARY!B24,MARCH!B24,APRIL!B24,MAY!B24,JUNE!B24,JULY!B24,AUGUST!B24,SEPTEMBER!B24,OCTOBER!B24,NOVEMBER!B24,DECEMBER!B24)</f>
        <v>1720</v>
      </c>
      <c r="C24" s="39">
        <f>SUM(JANUARY!C24,FEBRUARY!C24,MARCH!C24,APRIL!C24,MAY!C24,JUNE!C24,JULY!C24,AUGUST!C24,SEPTEMBER!C24,OCTOBER!C24,NOVEMBER!C24,DECEMBER!C24)</f>
        <v>28824</v>
      </c>
      <c r="D24" s="39">
        <f>SUM(JANUARY!D24,FEBRUARY!D24,MARCH!D24,APRIL!D24,MAY!D24,JUNE!D24,JULY!D24,AUGUST!D24,SEPTEMBER!D24,OCTOBER!D24,NOVEMBER!D24,DECEMBER!D24)</f>
        <v>29848</v>
      </c>
      <c r="E24" s="39">
        <f>SUM(JANUARY!E24,FEBRUARY!E24,MARCH!E24,APRIL!E24,MAY!E24,JUNE!E24,JULY!E24,AUGUST!E24,SEPTEMBER!E24,OCTOBER!E24,NOVEMBER!E24,DECEMBER!E24)</f>
        <v>2413</v>
      </c>
      <c r="F24" s="39">
        <f>SUM(JANUARY!F24,FEBRUARY!F24,MARCH!F24,APRIL!F24,MAY!F24,JUNE!F24,JULY!F24,AUGUST!F24,SEPTEMBER!F24,OCTOBER!F24,NOVEMBER!F24,DECEMBER!F24)</f>
        <v>116567</v>
      </c>
      <c r="G24" s="39">
        <f>SUM(JANUARY!G24,FEBRUARY!G24,MARCH!G24,APRIL!G24,MAY!G24,JUNE!G24,JULY!G24,AUGUST!G24,SEPTEMBER!G24,OCTOBER!G24,NOVEMBER!G24,DECEMBER!G24)</f>
        <v>117739</v>
      </c>
      <c r="H24" s="34">
        <f t="shared" si="0"/>
        <v>4133</v>
      </c>
      <c r="I24" s="34">
        <f t="shared" si="1"/>
        <v>292978</v>
      </c>
      <c r="J24" s="27">
        <f t="shared" si="2"/>
        <v>1.0843073209764799E-2</v>
      </c>
      <c r="K24" s="27">
        <f t="shared" si="3"/>
        <v>8.1856767113952025E-3</v>
      </c>
    </row>
    <row r="25" spans="1:11" ht="15" customHeight="1">
      <c r="A25" s="29" t="s">
        <v>28</v>
      </c>
      <c r="B25" s="39">
        <f>SUM(JANUARY!B25,FEBRUARY!B25,MARCH!B25,APRIL!B25,MAY!B25,JUNE!B25,JULY!B25,AUGUST!B25,SEPTEMBER!B25,OCTOBER!B25,NOVEMBER!B25,DECEMBER!B25)</f>
        <v>3429</v>
      </c>
      <c r="C25" s="39">
        <f>SUM(JANUARY!C25,FEBRUARY!C25,MARCH!C25,APRIL!C25,MAY!C25,JUNE!C25,JULY!C25,AUGUST!C25,SEPTEMBER!C25,OCTOBER!C25,NOVEMBER!C25,DECEMBER!C25)</f>
        <v>105544</v>
      </c>
      <c r="D25" s="39">
        <f>SUM(JANUARY!D25,FEBRUARY!D25,MARCH!D25,APRIL!D25,MAY!D25,JUNE!D25,JULY!D25,AUGUST!D25,SEPTEMBER!D25,OCTOBER!D25,NOVEMBER!D25,DECEMBER!D25)</f>
        <v>106230</v>
      </c>
      <c r="E25" s="39">
        <f>SUM(JANUARY!E25,FEBRUARY!E25,MARCH!E25,APRIL!E25,MAY!E25,JUNE!E25,JULY!E25,AUGUST!E25,SEPTEMBER!E25,OCTOBER!E25,NOVEMBER!E25,DECEMBER!E25)</f>
        <v>14586</v>
      </c>
      <c r="F25" s="39">
        <f>SUM(JANUARY!F25,FEBRUARY!F25,MARCH!F25,APRIL!F25,MAY!F25,JUNE!F25,JULY!F25,AUGUST!F25,SEPTEMBER!F25,OCTOBER!F25,NOVEMBER!F25,DECEMBER!F25)</f>
        <v>899771</v>
      </c>
      <c r="G25" s="39">
        <f>SUM(JANUARY!G25,FEBRUARY!G25,MARCH!G25,APRIL!G25,MAY!G25,JUNE!G25,JULY!G25,AUGUST!G25,SEPTEMBER!G25,OCTOBER!G25,NOVEMBER!G25,DECEMBER!G25)</f>
        <v>908670</v>
      </c>
      <c r="H25" s="34">
        <f t="shared" si="0"/>
        <v>18015</v>
      </c>
      <c r="I25" s="34">
        <f t="shared" si="1"/>
        <v>2020215</v>
      </c>
      <c r="J25" s="27">
        <f t="shared" si="2"/>
        <v>4.7262996340167646E-2</v>
      </c>
      <c r="K25" s="27">
        <f t="shared" si="3"/>
        <v>5.644392028586194E-2</v>
      </c>
    </row>
    <row r="26" spans="1:11" ht="15" customHeight="1">
      <c r="A26" s="29" t="s">
        <v>29</v>
      </c>
      <c r="B26" s="39">
        <f>SUM(JANUARY!B26,FEBRUARY!B26,MARCH!B26,APRIL!B26,MAY!B26,JUNE!B26,JULY!B26,AUGUST!B26,SEPTEMBER!B26,OCTOBER!B26,NOVEMBER!B26,DECEMBER!B26)</f>
        <v>3450</v>
      </c>
      <c r="C26" s="39">
        <f>SUM(JANUARY!C26,FEBRUARY!C26,MARCH!C26,APRIL!C26,MAY!C26,JUNE!C26,JULY!C26,AUGUST!C26,SEPTEMBER!C26,OCTOBER!C26,NOVEMBER!C26,DECEMBER!C26)</f>
        <v>83053</v>
      </c>
      <c r="D26" s="39">
        <f>SUM(JANUARY!D26,FEBRUARY!D26,MARCH!D26,APRIL!D26,MAY!D26,JUNE!D26,JULY!D26,AUGUST!D26,SEPTEMBER!D26,OCTOBER!D26,NOVEMBER!D26,DECEMBER!D26)</f>
        <v>87706</v>
      </c>
      <c r="E26" s="39">
        <f>SUM(JANUARY!E26,FEBRUARY!E26,MARCH!E26,APRIL!E26,MAY!E26,JUNE!E26,JULY!E26,AUGUST!E26,SEPTEMBER!E26,OCTOBER!E26,NOVEMBER!E26,DECEMBER!E26)</f>
        <v>10196</v>
      </c>
      <c r="F26" s="39">
        <f>SUM(JANUARY!F26,FEBRUARY!F26,MARCH!F26,APRIL!F26,MAY!F26,JUNE!F26,JULY!F26,AUGUST!F26,SEPTEMBER!F26,OCTOBER!F26,NOVEMBER!F26,DECEMBER!F26)</f>
        <v>680384</v>
      </c>
      <c r="G26" s="39">
        <f>SUM(JANUARY!G26,FEBRUARY!G26,MARCH!G26,APRIL!G26,MAY!G26,JUNE!G26,JULY!G26,AUGUST!G26,SEPTEMBER!G26,OCTOBER!G26,NOVEMBER!G26,DECEMBER!G26)</f>
        <v>686953</v>
      </c>
      <c r="H26" s="34">
        <f t="shared" si="0"/>
        <v>13646</v>
      </c>
      <c r="I26" s="34">
        <f t="shared" si="1"/>
        <v>1538096</v>
      </c>
      <c r="J26" s="27">
        <f t="shared" si="2"/>
        <v>3.5800768695971562E-2</v>
      </c>
      <c r="K26" s="27">
        <f t="shared" si="3"/>
        <v>4.297372706172517E-2</v>
      </c>
    </row>
    <row r="27" spans="1:11" ht="15" customHeight="1">
      <c r="A27" s="29" t="s">
        <v>30</v>
      </c>
      <c r="B27" s="39">
        <f>SUM(JANUARY!B27,FEBRUARY!B27,MARCH!B27,APRIL!B27,MAY!B27,JUNE!B27,JULY!B27,AUGUST!B27,SEPTEMBER!B27,OCTOBER!B27,NOVEMBER!B27,DECEMBER!B27)</f>
        <v>286</v>
      </c>
      <c r="C27" s="39">
        <f>SUM(JANUARY!C27,FEBRUARY!C27,MARCH!C27,APRIL!C27,MAY!C27,JUNE!C27,JULY!C27,AUGUST!C27,SEPTEMBER!C27,OCTOBER!C27,NOVEMBER!C27,DECEMBER!C27)</f>
        <v>1145</v>
      </c>
      <c r="D27" s="39">
        <f>SUM(JANUARY!D27,FEBRUARY!D27,MARCH!D27,APRIL!D27,MAY!D27,JUNE!D27,JULY!D27,AUGUST!D27,SEPTEMBER!D27,OCTOBER!D27,NOVEMBER!D27,DECEMBER!D27)</f>
        <v>1529</v>
      </c>
      <c r="E27" s="39">
        <f>SUM(JANUARY!E27,FEBRUARY!E27,MARCH!E27,APRIL!E27,MAY!E27,JUNE!E27,JULY!E27,AUGUST!E27,SEPTEMBER!E27,OCTOBER!E27,NOVEMBER!E27,DECEMBER!E27)</f>
        <v>0</v>
      </c>
      <c r="F27" s="39">
        <f>SUM(JANUARY!F27,FEBRUARY!F27,MARCH!F27,APRIL!F27,MAY!F27,JUNE!F27,JULY!F27,AUGUST!F27,SEPTEMBER!F27,OCTOBER!F27,NOVEMBER!F27,DECEMBER!F27)</f>
        <v>0</v>
      </c>
      <c r="G27" s="39">
        <f>SUM(JANUARY!G27,FEBRUARY!G27,MARCH!G27,APRIL!G27,MAY!G27,JUNE!G27,JULY!G27,AUGUST!G27,SEPTEMBER!G27,OCTOBER!G27,NOVEMBER!G27,DECEMBER!G27)</f>
        <v>0</v>
      </c>
      <c r="H27" s="34">
        <f t="shared" si="0"/>
        <v>286</v>
      </c>
      <c r="I27" s="34">
        <f t="shared" si="1"/>
        <v>2674</v>
      </c>
      <c r="J27" s="27">
        <f t="shared" si="2"/>
        <v>7.5033122138706333E-4</v>
      </c>
      <c r="K27" s="27">
        <f t="shared" si="3"/>
        <v>7.4710386193744147E-5</v>
      </c>
    </row>
    <row r="28" spans="1:11" ht="15" customHeight="1">
      <c r="A28" s="29" t="s">
        <v>31</v>
      </c>
      <c r="B28" s="39">
        <f>SUM(JANUARY!B28,FEBRUARY!B28,MARCH!B28,APRIL!B28,MAY!B28,JUNE!B28,JULY!B28,AUGUST!B28,SEPTEMBER!B28,OCTOBER!B28,NOVEMBER!B28,DECEMBER!B28)</f>
        <v>756</v>
      </c>
      <c r="C28" s="39">
        <f>SUM(JANUARY!C28,FEBRUARY!C28,MARCH!C28,APRIL!C28,MAY!C28,JUNE!C28,JULY!C28,AUGUST!C28,SEPTEMBER!C28,OCTOBER!C28,NOVEMBER!C28,DECEMBER!C28)</f>
        <v>11873</v>
      </c>
      <c r="D28" s="39">
        <f>SUM(JANUARY!D28,FEBRUARY!D28,MARCH!D28,APRIL!D28,MAY!D28,JUNE!D28,JULY!D28,AUGUST!D28,SEPTEMBER!D28,OCTOBER!D28,NOVEMBER!D28,DECEMBER!D28)</f>
        <v>13202</v>
      </c>
      <c r="E28" s="39">
        <f>SUM(JANUARY!E28,FEBRUARY!E28,MARCH!E28,APRIL!E28,MAY!E28,JUNE!E28,JULY!E28,AUGUST!E28,SEPTEMBER!E28,OCTOBER!E28,NOVEMBER!E28,DECEMBER!E28)</f>
        <v>0</v>
      </c>
      <c r="F28" s="39">
        <f>SUM(JANUARY!F28,FEBRUARY!F28,MARCH!F28,APRIL!F28,MAY!F28,JUNE!F28,JULY!F28,AUGUST!F28,SEPTEMBER!F28,OCTOBER!F28,NOVEMBER!F28,DECEMBER!F28)</f>
        <v>0</v>
      </c>
      <c r="G28" s="39">
        <f>SUM(JANUARY!G28,FEBRUARY!G28,MARCH!G28,APRIL!G28,MAY!G28,JUNE!G28,JULY!G28,AUGUST!G28,SEPTEMBER!G28,OCTOBER!G28,NOVEMBER!G28,DECEMBER!G28)</f>
        <v>0</v>
      </c>
      <c r="H28" s="34">
        <f t="shared" si="0"/>
        <v>756</v>
      </c>
      <c r="I28" s="34">
        <f t="shared" si="1"/>
        <v>25075</v>
      </c>
      <c r="J28" s="27">
        <f t="shared" si="2"/>
        <v>1.983393018771398E-3</v>
      </c>
      <c r="K28" s="27">
        <f t="shared" si="3"/>
        <v>7.0058449282278776E-4</v>
      </c>
    </row>
    <row r="29" spans="1:11" ht="15" customHeight="1">
      <c r="A29" s="29" t="s">
        <v>32</v>
      </c>
      <c r="B29" s="39">
        <f>SUM(JANUARY!B29,FEBRUARY!B29,MARCH!B29,APRIL!B29,MAY!B29,JUNE!B29,JULY!B29,AUGUST!B29,SEPTEMBER!B29,OCTOBER!B29,NOVEMBER!B29,DECEMBER!B29)</f>
        <v>907</v>
      </c>
      <c r="C29" s="39">
        <f>SUM(JANUARY!C29,FEBRUARY!C29,MARCH!C29,APRIL!C29,MAY!C29,JUNE!C29,JULY!C29,AUGUST!C29,SEPTEMBER!C29,OCTOBER!C29,NOVEMBER!C29,DECEMBER!C29)</f>
        <v>7138</v>
      </c>
      <c r="D29" s="39">
        <f>SUM(JANUARY!D29,FEBRUARY!D29,MARCH!D29,APRIL!D29,MAY!D29,JUNE!D29,JULY!D29,AUGUST!D29,SEPTEMBER!D29,OCTOBER!D29,NOVEMBER!D29,DECEMBER!D29)</f>
        <v>8116</v>
      </c>
      <c r="E29" s="39">
        <f>SUM(JANUARY!E29,FEBRUARY!E29,MARCH!E29,APRIL!E29,MAY!E29,JUNE!E29,JULY!E29,AUGUST!E29,SEPTEMBER!E29,OCTOBER!E29,NOVEMBER!E29,DECEMBER!E29)</f>
        <v>0</v>
      </c>
      <c r="F29" s="39">
        <f>SUM(JANUARY!F29,FEBRUARY!F29,MARCH!F29,APRIL!F29,MAY!F29,JUNE!F29,JULY!F29,AUGUST!F29,SEPTEMBER!F29,OCTOBER!F29,NOVEMBER!F29,DECEMBER!F29)</f>
        <v>0</v>
      </c>
      <c r="G29" s="39">
        <f>SUM(JANUARY!G29,FEBRUARY!G29,MARCH!G29,APRIL!G29,MAY!G29,JUNE!G29,JULY!G29,AUGUST!G29,SEPTEMBER!G29,OCTOBER!G29,NOVEMBER!G29,DECEMBER!G29)</f>
        <v>0</v>
      </c>
      <c r="H29" s="34">
        <f t="shared" si="0"/>
        <v>907</v>
      </c>
      <c r="I29" s="34">
        <f t="shared" si="1"/>
        <v>15254</v>
      </c>
      <c r="J29" s="27">
        <f t="shared" si="2"/>
        <v>2.3795469153778549E-3</v>
      </c>
      <c r="K29" s="27">
        <f t="shared" si="3"/>
        <v>4.2619006394890548E-4</v>
      </c>
    </row>
    <row r="30" spans="1:11" ht="15" customHeight="1">
      <c r="A30" s="29" t="s">
        <v>33</v>
      </c>
      <c r="B30" s="39">
        <f>SUM(JANUARY!B30,FEBRUARY!B30,MARCH!B30,APRIL!B30,MAY!B30,JUNE!B30,JULY!B30,AUGUST!B30,SEPTEMBER!B30,OCTOBER!B30,NOVEMBER!B30,DECEMBER!B30)</f>
        <v>2406</v>
      </c>
      <c r="C30" s="39">
        <f>SUM(JANUARY!C30,FEBRUARY!C30,MARCH!C30,APRIL!C30,MAY!C30,JUNE!C30,JULY!C30,AUGUST!C30,SEPTEMBER!C30,OCTOBER!C30,NOVEMBER!C30,DECEMBER!C30)</f>
        <v>36834</v>
      </c>
      <c r="D30" s="39">
        <f>SUM(JANUARY!D30,FEBRUARY!D30,MARCH!D30,APRIL!D30,MAY!D30,JUNE!D30,JULY!D30,AUGUST!D30,SEPTEMBER!D30,OCTOBER!D30,NOVEMBER!D30,DECEMBER!D30)</f>
        <v>36614</v>
      </c>
      <c r="E30" s="39">
        <f>SUM(JANUARY!E30,FEBRUARY!E30,MARCH!E30,APRIL!E30,MAY!E30,JUNE!E30,JULY!E30,AUGUST!E30,SEPTEMBER!E30,OCTOBER!E30,NOVEMBER!E30,DECEMBER!E30)</f>
        <v>88</v>
      </c>
      <c r="F30" s="39">
        <f>SUM(JANUARY!F30,FEBRUARY!F30,MARCH!F30,APRIL!F30,MAY!F30,JUNE!F30,JULY!F30,AUGUST!F30,SEPTEMBER!F30,OCTOBER!F30,NOVEMBER!F30,DECEMBER!F30)</f>
        <v>2082</v>
      </c>
      <c r="G30" s="39">
        <f>SUM(JANUARY!G30,FEBRUARY!G30,MARCH!G30,APRIL!G30,MAY!G30,JUNE!G30,JULY!G30,AUGUST!G30,SEPTEMBER!G30,OCTOBER!G30,NOVEMBER!G30,DECEMBER!G30)</f>
        <v>2044</v>
      </c>
      <c r="H30" s="34">
        <f t="shared" si="0"/>
        <v>2494</v>
      </c>
      <c r="I30" s="34">
        <f t="shared" si="1"/>
        <v>77574</v>
      </c>
      <c r="J30" s="27">
        <f t="shared" si="2"/>
        <v>6.5430981333543213E-3</v>
      </c>
      <c r="K30" s="27">
        <f t="shared" si="3"/>
        <v>2.1673835073274155E-3</v>
      </c>
    </row>
    <row r="31" spans="1:11" ht="15" customHeight="1">
      <c r="A31" s="29" t="s">
        <v>34</v>
      </c>
      <c r="B31" s="39">
        <f>SUM(JANUARY!B31,FEBRUARY!B31,MARCH!B31,APRIL!B31,MAY!B31,JUNE!B31,JULY!B31,AUGUST!B31,SEPTEMBER!B31,OCTOBER!B31,NOVEMBER!B31,DECEMBER!B31)</f>
        <v>2016</v>
      </c>
      <c r="C31" s="39">
        <f>SUM(JANUARY!C31,FEBRUARY!C31,MARCH!C31,APRIL!C31,MAY!C31,JUNE!C31,JULY!C31,AUGUST!C31,SEPTEMBER!C31,OCTOBER!C31,NOVEMBER!C31,DECEMBER!C31)</f>
        <v>32118</v>
      </c>
      <c r="D31" s="39">
        <f>SUM(JANUARY!D31,FEBRUARY!D31,MARCH!D31,APRIL!D31,MAY!D31,JUNE!D31,JULY!D31,AUGUST!D31,SEPTEMBER!D31,OCTOBER!D31,NOVEMBER!D31,DECEMBER!D31)</f>
        <v>32593</v>
      </c>
      <c r="E31" s="39">
        <f>SUM(JANUARY!E31,FEBRUARY!E31,MARCH!E31,APRIL!E31,MAY!E31,JUNE!E31,JULY!E31,AUGUST!E31,SEPTEMBER!E31,OCTOBER!E31,NOVEMBER!E31,DECEMBER!E31)</f>
        <v>0</v>
      </c>
      <c r="F31" s="39">
        <f>SUM(JANUARY!F31,FEBRUARY!F31,MARCH!F31,APRIL!F31,MAY!F31,JUNE!F31,JULY!F31,AUGUST!F31,SEPTEMBER!F31,OCTOBER!F31,NOVEMBER!F31,DECEMBER!F31)</f>
        <v>0</v>
      </c>
      <c r="G31" s="39">
        <f>SUM(JANUARY!G31,FEBRUARY!G31,MARCH!G31,APRIL!G31,MAY!G31,JUNE!G31,JULY!G31,AUGUST!G31,SEPTEMBER!G31,OCTOBER!G31,NOVEMBER!G31,DECEMBER!G31)</f>
        <v>0</v>
      </c>
      <c r="H31" s="34">
        <f t="shared" si="0"/>
        <v>2016</v>
      </c>
      <c r="I31" s="34">
        <f t="shared" si="1"/>
        <v>64711</v>
      </c>
      <c r="J31" s="27">
        <f t="shared" si="2"/>
        <v>5.289048050057062E-3</v>
      </c>
      <c r="K31" s="27">
        <f t="shared" si="3"/>
        <v>1.8079969338008143E-3</v>
      </c>
    </row>
    <row r="32" spans="1:11" ht="15" customHeight="1">
      <c r="A32" s="29" t="s">
        <v>35</v>
      </c>
      <c r="B32" s="39">
        <f>SUM(JANUARY!B32,FEBRUARY!B32,MARCH!B32,APRIL!B32,MAY!B32,JUNE!B32,JULY!B32,AUGUST!B32,SEPTEMBER!B32,OCTOBER!B32,NOVEMBER!B32,DECEMBER!B32)</f>
        <v>4403</v>
      </c>
      <c r="C32" s="39">
        <f>SUM(JANUARY!C32,FEBRUARY!C32,MARCH!C32,APRIL!C32,MAY!C32,JUNE!C32,JULY!C32,AUGUST!C32,SEPTEMBER!C32,OCTOBER!C32,NOVEMBER!C32,DECEMBER!C32)</f>
        <v>137823</v>
      </c>
      <c r="D32" s="39">
        <f>SUM(JANUARY!D32,FEBRUARY!D32,MARCH!D32,APRIL!D32,MAY!D32,JUNE!D32,JULY!D32,AUGUST!D32,SEPTEMBER!D32,OCTOBER!D32,NOVEMBER!D32,DECEMBER!D32)</f>
        <v>142863</v>
      </c>
      <c r="E32" s="39">
        <f>SUM(JANUARY!E32,FEBRUARY!E32,MARCH!E32,APRIL!E32,MAY!E32,JUNE!E32,JULY!E32,AUGUST!E32,SEPTEMBER!E32,OCTOBER!E32,NOVEMBER!E32,DECEMBER!E32)</f>
        <v>8280</v>
      </c>
      <c r="F32" s="39">
        <f>SUM(JANUARY!F32,FEBRUARY!F32,MARCH!F32,APRIL!F32,MAY!F32,JUNE!F32,JULY!F32,AUGUST!F32,SEPTEMBER!F32,OCTOBER!F32,NOVEMBER!F32,DECEMBER!F32)</f>
        <v>362452</v>
      </c>
      <c r="G32" s="39">
        <f>SUM(JANUARY!G32,FEBRUARY!G32,MARCH!G32,APRIL!G32,MAY!G32,JUNE!G32,JULY!G32,AUGUST!G32,SEPTEMBER!G32,OCTOBER!G32,NOVEMBER!G32,DECEMBER!G32)</f>
        <v>368106</v>
      </c>
      <c r="H32" s="34">
        <f t="shared" si="0"/>
        <v>12683</v>
      </c>
      <c r="I32" s="34">
        <f t="shared" si="1"/>
        <v>1011244</v>
      </c>
      <c r="J32" s="27">
        <f t="shared" si="2"/>
        <v>3.3274303779203235E-2</v>
      </c>
      <c r="K32" s="27">
        <f t="shared" si="3"/>
        <v>2.8253713454041363E-2</v>
      </c>
    </row>
    <row r="33" spans="1:11" ht="15" customHeight="1">
      <c r="A33" s="29" t="s">
        <v>36</v>
      </c>
      <c r="B33" s="39">
        <f>SUM(JANUARY!B33,FEBRUARY!B33,MARCH!B33,APRIL!B33,MAY!B33,JUNE!B33,JULY!B33,AUGUST!B33,SEPTEMBER!B33,OCTOBER!B33,NOVEMBER!B33,DECEMBER!B33)</f>
        <v>4310</v>
      </c>
      <c r="C33" s="39">
        <f>SUM(JANUARY!C33,FEBRUARY!C33,MARCH!C33,APRIL!C33,MAY!C33,JUNE!C33,JULY!C33,AUGUST!C33,SEPTEMBER!C33,OCTOBER!C33,NOVEMBER!C33,DECEMBER!C33)</f>
        <v>115915</v>
      </c>
      <c r="D33" s="39">
        <f>SUM(JANUARY!D33,FEBRUARY!D33,MARCH!D33,APRIL!D33,MAY!D33,JUNE!D33,JULY!D33,AUGUST!D33,SEPTEMBER!D33,OCTOBER!D33,NOVEMBER!D33,DECEMBER!D33)</f>
        <v>119430</v>
      </c>
      <c r="E33" s="39">
        <f>SUM(JANUARY!E33,FEBRUARY!E33,MARCH!E33,APRIL!E33,MAY!E33,JUNE!E33,JULY!E33,AUGUST!E33,SEPTEMBER!E33,OCTOBER!E33,NOVEMBER!E33,DECEMBER!E33)</f>
        <v>384</v>
      </c>
      <c r="F33" s="39">
        <f>SUM(JANUARY!F33,FEBRUARY!F33,MARCH!F33,APRIL!F33,MAY!F33,JUNE!F33,JULY!F33,AUGUST!F33,SEPTEMBER!F33,OCTOBER!F33,NOVEMBER!F33,DECEMBER!F33)</f>
        <v>19760</v>
      </c>
      <c r="G33" s="39">
        <f>SUM(JANUARY!G33,FEBRUARY!G33,MARCH!G33,APRIL!G33,MAY!G33,JUNE!G33,JULY!G33,AUGUST!G33,SEPTEMBER!G33,OCTOBER!G33,NOVEMBER!G33,DECEMBER!G33)</f>
        <v>19515</v>
      </c>
      <c r="H33" s="34">
        <f t="shared" si="0"/>
        <v>4694</v>
      </c>
      <c r="I33" s="34">
        <f t="shared" si="1"/>
        <v>274620</v>
      </c>
      <c r="J33" s="27">
        <f t="shared" si="2"/>
        <v>1.2314876759408655E-2</v>
      </c>
      <c r="K33" s="27">
        <f t="shared" si="3"/>
        <v>7.6727622500097296E-3</v>
      </c>
    </row>
    <row r="34" spans="1:11" ht="15" customHeight="1">
      <c r="A34" s="29" t="s">
        <v>37</v>
      </c>
      <c r="B34" s="39">
        <f>SUM(JANUARY!B34,FEBRUARY!B34,MARCH!B34,APRIL!B34,MAY!B34,JUNE!B34,JULY!B34,AUGUST!B34,SEPTEMBER!B34,OCTOBER!B34,NOVEMBER!B34,DECEMBER!B34)</f>
        <v>2820</v>
      </c>
      <c r="C34" s="39">
        <f>SUM(JANUARY!C34,FEBRUARY!C34,MARCH!C34,APRIL!C34,MAY!C34,JUNE!C34,JULY!C34,AUGUST!C34,SEPTEMBER!C34,OCTOBER!C34,NOVEMBER!C34,DECEMBER!C34)</f>
        <v>44894</v>
      </c>
      <c r="D34" s="39">
        <f>SUM(JANUARY!D34,FEBRUARY!D34,MARCH!D34,APRIL!D34,MAY!D34,JUNE!D34,JULY!D34,AUGUST!D34,SEPTEMBER!D34,OCTOBER!D34,NOVEMBER!D34,DECEMBER!D34)</f>
        <v>47140</v>
      </c>
      <c r="E34" s="39">
        <f>SUM(JANUARY!E34,FEBRUARY!E34,MARCH!E34,APRIL!E34,MAY!E34,JUNE!E34,JULY!E34,AUGUST!E34,SEPTEMBER!E34,OCTOBER!E34,NOVEMBER!E34,DECEMBER!E34)</f>
        <v>0</v>
      </c>
      <c r="F34" s="39">
        <f>SUM(JANUARY!F34,FEBRUARY!F34,MARCH!F34,APRIL!F34,MAY!F34,JUNE!F34,JULY!F34,AUGUST!F34,SEPTEMBER!F34,OCTOBER!F34,NOVEMBER!F34,DECEMBER!F34)</f>
        <v>0</v>
      </c>
      <c r="G34" s="39">
        <f>SUM(JANUARY!G34,FEBRUARY!G34,MARCH!G34,APRIL!G34,MAY!G34,JUNE!G34,JULY!G34,AUGUST!G34,SEPTEMBER!G34,OCTOBER!G34,NOVEMBER!G34,DECEMBER!G34)</f>
        <v>0</v>
      </c>
      <c r="H34" s="34">
        <f t="shared" si="0"/>
        <v>2820</v>
      </c>
      <c r="I34" s="34">
        <f t="shared" si="1"/>
        <v>92034</v>
      </c>
      <c r="J34" s="27">
        <f t="shared" si="2"/>
        <v>7.3983707843060095E-3</v>
      </c>
      <c r="K34" s="27">
        <f t="shared" si="3"/>
        <v>2.5713895598186423E-3</v>
      </c>
    </row>
    <row r="35" spans="1:11" ht="15" customHeight="1">
      <c r="A35" s="29" t="s">
        <v>38</v>
      </c>
      <c r="B35" s="39">
        <f>SUM(JANUARY!B35,FEBRUARY!B35,MARCH!B35,APRIL!B35,MAY!B35,JUNE!B35,JULY!B35,AUGUST!B35,SEPTEMBER!B35,OCTOBER!B35,NOVEMBER!B35,DECEMBER!B35)</f>
        <v>112</v>
      </c>
      <c r="C35" s="39">
        <f>SUM(JANUARY!C35,FEBRUARY!C35,MARCH!C35,APRIL!C35,MAY!C35,JUNE!C35,JULY!C35,AUGUST!C35,SEPTEMBER!C35,OCTOBER!C35,NOVEMBER!C35,DECEMBER!C35)</f>
        <v>1553</v>
      </c>
      <c r="D35" s="39">
        <f>SUM(JANUARY!D35,FEBRUARY!D35,MARCH!D35,APRIL!D35,MAY!D35,JUNE!D35,JULY!D35,AUGUST!D35,SEPTEMBER!D35,OCTOBER!D35,NOVEMBER!D35,DECEMBER!D35)</f>
        <v>1531</v>
      </c>
      <c r="E35" s="39">
        <f>SUM(JANUARY!E35,FEBRUARY!E35,MARCH!E35,APRIL!E35,MAY!E35,JUNE!E35,JULY!E35,AUGUST!E35,SEPTEMBER!E35,OCTOBER!E35,NOVEMBER!E35,DECEMBER!E35)</f>
        <v>136</v>
      </c>
      <c r="F35" s="39">
        <f>SUM(JANUARY!F35,FEBRUARY!F35,MARCH!F35,APRIL!F35,MAY!F35,JUNE!F35,JULY!F35,AUGUST!F35,SEPTEMBER!F35,OCTOBER!F35,NOVEMBER!F35,DECEMBER!F35)</f>
        <v>7354</v>
      </c>
      <c r="G35" s="39">
        <f>SUM(JANUARY!G35,FEBRUARY!G35,MARCH!G35,APRIL!G35,MAY!G35,JUNE!G35,JULY!G35,AUGUST!G35,SEPTEMBER!G35,OCTOBER!G35,NOVEMBER!G35,DECEMBER!G35)</f>
        <v>7208</v>
      </c>
      <c r="H35" s="34">
        <f t="shared" si="0"/>
        <v>248</v>
      </c>
      <c r="I35" s="34">
        <f t="shared" si="1"/>
        <v>17646</v>
      </c>
      <c r="J35" s="27">
        <f t="shared" si="2"/>
        <v>6.5063686330067033E-4</v>
      </c>
      <c r="K35" s="27">
        <f t="shared" si="3"/>
        <v>4.9302149393223979E-4</v>
      </c>
    </row>
    <row r="36" spans="1:11" ht="15" customHeight="1">
      <c r="A36" s="29" t="s">
        <v>39</v>
      </c>
      <c r="B36" s="39">
        <f>SUM(JANUARY!B36,FEBRUARY!B36,MARCH!B36,APRIL!B36,MAY!B36,JUNE!B36,JULY!B36,AUGUST!B36,SEPTEMBER!B36,OCTOBER!B36,NOVEMBER!B36,DECEMBER!B36)</f>
        <v>3730</v>
      </c>
      <c r="C36" s="39">
        <f>SUM(JANUARY!C36,FEBRUARY!C36,MARCH!C36,APRIL!C36,MAY!C36,JUNE!C36,JULY!C36,AUGUST!C36,SEPTEMBER!C36,OCTOBER!C36,NOVEMBER!C36,DECEMBER!C36)</f>
        <v>97278</v>
      </c>
      <c r="D36" s="39">
        <f>SUM(JANUARY!D36,FEBRUARY!D36,MARCH!D36,APRIL!D36,MAY!D36,JUNE!D36,JULY!D36,AUGUST!D36,SEPTEMBER!D36,OCTOBER!D36,NOVEMBER!D36,DECEMBER!D36)</f>
        <v>103757</v>
      </c>
      <c r="E36" s="39">
        <f>SUM(JANUARY!E36,FEBRUARY!E36,MARCH!E36,APRIL!E36,MAY!E36,JUNE!E36,JULY!E36,AUGUST!E36,SEPTEMBER!E36,OCTOBER!E36,NOVEMBER!E36,DECEMBER!E36)</f>
        <v>73</v>
      </c>
      <c r="F36" s="39">
        <f>SUM(JANUARY!F36,FEBRUARY!F36,MARCH!F36,APRIL!F36,MAY!F36,JUNE!F36,JULY!F36,AUGUST!F36,SEPTEMBER!F36,OCTOBER!F36,NOVEMBER!F36,DECEMBER!F36)</f>
        <v>911</v>
      </c>
      <c r="G36" s="39">
        <f>SUM(JANUARY!G36,FEBRUARY!G36,MARCH!G36,APRIL!G36,MAY!G36,JUNE!G36,JULY!G36,AUGUST!G36,SEPTEMBER!G36,OCTOBER!G36,NOVEMBER!G36,DECEMBER!G36)</f>
        <v>957</v>
      </c>
      <c r="H36" s="34">
        <f t="shared" si="0"/>
        <v>3803</v>
      </c>
      <c r="I36" s="34">
        <f t="shared" si="1"/>
        <v>202903</v>
      </c>
      <c r="J36" s="27">
        <f t="shared" si="2"/>
        <v>9.9773064158566495E-3</v>
      </c>
      <c r="K36" s="27">
        <f t="shared" si="3"/>
        <v>5.6690207516339828E-3</v>
      </c>
    </row>
    <row r="37" spans="1:11" ht="15" customHeight="1">
      <c r="A37" s="29" t="s">
        <v>40</v>
      </c>
      <c r="B37" s="39">
        <f>SUM(JANUARY!B37,FEBRUARY!B37,MARCH!B37,APRIL!B37,MAY!B37,JUNE!B37,JULY!B37,AUGUST!B37,SEPTEMBER!B37,OCTOBER!B37,NOVEMBER!B37,DECEMBER!B37)</f>
        <v>6536</v>
      </c>
      <c r="C37" s="39">
        <f>SUM(JANUARY!C37,FEBRUARY!C37,MARCH!C37,APRIL!C37,MAY!C37,JUNE!C37,JULY!C37,AUGUST!C37,SEPTEMBER!C37,OCTOBER!C37,NOVEMBER!C37,DECEMBER!C37)</f>
        <v>252852</v>
      </c>
      <c r="D37" s="39">
        <f>SUM(JANUARY!D37,FEBRUARY!D37,MARCH!D37,APRIL!D37,MAY!D37,JUNE!D37,JULY!D37,AUGUST!D37,SEPTEMBER!D37,OCTOBER!D37,NOVEMBER!D37,DECEMBER!D37)</f>
        <v>261416</v>
      </c>
      <c r="E37" s="39">
        <f>SUM(JANUARY!E37,FEBRUARY!E37,MARCH!E37,APRIL!E37,MAY!E37,JUNE!E37,JULY!E37,AUGUST!E37,SEPTEMBER!E37,OCTOBER!E37,NOVEMBER!E37,DECEMBER!E37)</f>
        <v>20355</v>
      </c>
      <c r="F37" s="39">
        <f>SUM(JANUARY!F37,FEBRUARY!F37,MARCH!F37,APRIL!F37,MAY!F37,JUNE!F37,JULY!F37,AUGUST!F37,SEPTEMBER!F37,OCTOBER!F37,NOVEMBER!F37,DECEMBER!F37)</f>
        <v>1400557</v>
      </c>
      <c r="G37" s="39">
        <f>SUM(JANUARY!G37,FEBRUARY!G37,MARCH!G37,APRIL!G37,MAY!G37,JUNE!G37,JULY!G37,AUGUST!G37,SEPTEMBER!G37,OCTOBER!G37,NOVEMBER!G37,DECEMBER!G37)</f>
        <v>1400815</v>
      </c>
      <c r="H37" s="34">
        <f t="shared" si="0"/>
        <v>26891</v>
      </c>
      <c r="I37" s="34">
        <f t="shared" si="1"/>
        <v>3315640</v>
      </c>
      <c r="J37" s="27">
        <f t="shared" si="2"/>
        <v>7.0549499560557768E-2</v>
      </c>
      <c r="K37" s="27">
        <f t="shared" si="3"/>
        <v>9.263752613291916E-2</v>
      </c>
    </row>
    <row r="38" spans="1:11" ht="15" customHeight="1">
      <c r="A38" s="29" t="s">
        <v>41</v>
      </c>
      <c r="B38" s="39">
        <f>SUM(JANUARY!B38,FEBRUARY!B38,MARCH!B38,APRIL!B38,MAY!B38,JUNE!B38,JULY!B38,AUGUST!B38,SEPTEMBER!B38,OCTOBER!B38,NOVEMBER!B38,DECEMBER!B38)</f>
        <v>3196</v>
      </c>
      <c r="C38" s="39">
        <f>SUM(JANUARY!C38,FEBRUARY!C38,MARCH!C38,APRIL!C38,MAY!C38,JUNE!C38,JULY!C38,AUGUST!C38,SEPTEMBER!C38,OCTOBER!C38,NOVEMBER!C38,DECEMBER!C38)</f>
        <v>61915</v>
      </c>
      <c r="D38" s="39">
        <f>SUM(JANUARY!D38,FEBRUARY!D38,MARCH!D38,APRIL!D38,MAY!D38,JUNE!D38,JULY!D38,AUGUST!D38,SEPTEMBER!D38,OCTOBER!D38,NOVEMBER!D38,DECEMBER!D38)</f>
        <v>65408</v>
      </c>
      <c r="E38" s="39">
        <f>SUM(JANUARY!E38,FEBRUARY!E38,MARCH!E38,APRIL!E38,MAY!E38,JUNE!E38,JULY!E38,AUGUST!E38,SEPTEMBER!E38,OCTOBER!E38,NOVEMBER!E38,DECEMBER!E38)</f>
        <v>1087</v>
      </c>
      <c r="F38" s="39">
        <f>SUM(JANUARY!F38,FEBRUARY!F38,MARCH!F38,APRIL!F38,MAY!F38,JUNE!F38,JULY!F38,AUGUST!F38,SEPTEMBER!F38,OCTOBER!F38,NOVEMBER!F38,DECEMBER!F38)</f>
        <v>61946</v>
      </c>
      <c r="G38" s="39">
        <f>SUM(JANUARY!G38,FEBRUARY!G38,MARCH!G38,APRIL!G38,MAY!G38,JUNE!G38,JULY!G38,AUGUST!G38,SEPTEMBER!G38,OCTOBER!G38,NOVEMBER!G38,DECEMBER!G38)</f>
        <v>62111</v>
      </c>
      <c r="H38" s="34">
        <f t="shared" si="0"/>
        <v>4283</v>
      </c>
      <c r="I38" s="34">
        <f t="shared" si="1"/>
        <v>251380</v>
      </c>
      <c r="J38" s="27">
        <f t="shared" si="2"/>
        <v>1.1236603570632142E-2</v>
      </c>
      <c r="K38" s="27">
        <f t="shared" si="3"/>
        <v>7.0234468516766659E-3</v>
      </c>
    </row>
    <row r="39" spans="1:11" ht="15" customHeight="1">
      <c r="A39" s="29" t="s">
        <v>42</v>
      </c>
      <c r="B39" s="39">
        <f>SUM(JANUARY!B39,FEBRUARY!B39,MARCH!B39,APRIL!B39,MAY!B39,JUNE!B39,JULY!B39,AUGUST!B39,SEPTEMBER!B39,OCTOBER!B39,NOVEMBER!B39,DECEMBER!B39)</f>
        <v>6554</v>
      </c>
      <c r="C39" s="39">
        <f>SUM(JANUARY!C39,FEBRUARY!C39,MARCH!C39,APRIL!C39,MAY!C39,JUNE!C39,JULY!C39,AUGUST!C39,SEPTEMBER!C39,OCTOBER!C39,NOVEMBER!C39,DECEMBER!C39)</f>
        <v>272723</v>
      </c>
      <c r="D39" s="39">
        <f>SUM(JANUARY!D39,FEBRUARY!D39,MARCH!D39,APRIL!D39,MAY!D39,JUNE!D39,JULY!D39,AUGUST!D39,SEPTEMBER!D39,OCTOBER!D39,NOVEMBER!D39,DECEMBER!D39)</f>
        <v>286670</v>
      </c>
      <c r="E39" s="39">
        <f>SUM(JANUARY!E39,FEBRUARY!E39,MARCH!E39,APRIL!E39,MAY!E39,JUNE!E39,JULY!E39,AUGUST!E39,SEPTEMBER!E39,OCTOBER!E39,NOVEMBER!E39,DECEMBER!E39)</f>
        <v>8234</v>
      </c>
      <c r="F39" s="39">
        <f>SUM(JANUARY!F39,FEBRUARY!F39,MARCH!F39,APRIL!F39,MAY!F39,JUNE!F39,JULY!F39,AUGUST!F39,SEPTEMBER!F39,OCTOBER!F39,NOVEMBER!F39,DECEMBER!F39)</f>
        <v>472224</v>
      </c>
      <c r="G39" s="39">
        <f>SUM(JANUARY!G39,FEBRUARY!G39,MARCH!G39,APRIL!G39,MAY!G39,JUNE!G39,JULY!G39,AUGUST!G39,SEPTEMBER!G39,OCTOBER!G39,NOVEMBER!G39,DECEMBER!G39)</f>
        <v>484513</v>
      </c>
      <c r="H39" s="34">
        <f t="shared" si="0"/>
        <v>14788</v>
      </c>
      <c r="I39" s="34">
        <f t="shared" si="1"/>
        <v>1516130</v>
      </c>
      <c r="J39" s="27">
        <f t="shared" si="2"/>
        <v>3.8796846510041581E-2</v>
      </c>
      <c r="K39" s="27">
        <f t="shared" si="3"/>
        <v>4.2360006664144099E-2</v>
      </c>
    </row>
    <row r="40" spans="1:11" ht="15" customHeight="1">
      <c r="A40" s="29" t="s">
        <v>43</v>
      </c>
      <c r="B40" s="39">
        <f>SUM(JANUARY!B40,FEBRUARY!B40,MARCH!B40,APRIL!B40,MAY!B40,JUNE!B40,JULY!B40,AUGUST!B40,SEPTEMBER!B40,OCTOBER!B40,NOVEMBER!B40,DECEMBER!B40)</f>
        <v>798</v>
      </c>
      <c r="C40" s="39">
        <f>SUM(JANUARY!C40,FEBRUARY!C40,MARCH!C40,APRIL!C40,MAY!C40,JUNE!C40,JULY!C40,AUGUST!C40,SEPTEMBER!C40,OCTOBER!C40,NOVEMBER!C40,DECEMBER!C40)</f>
        <v>8233</v>
      </c>
      <c r="D40" s="39">
        <f>SUM(JANUARY!D40,FEBRUARY!D40,MARCH!D40,APRIL!D40,MAY!D40,JUNE!D40,JULY!D40,AUGUST!D40,SEPTEMBER!D40,OCTOBER!D40,NOVEMBER!D40,DECEMBER!D40)</f>
        <v>8925</v>
      </c>
      <c r="E40" s="39">
        <f>SUM(JANUARY!E40,FEBRUARY!E40,MARCH!E40,APRIL!E40,MAY!E40,JUNE!E40,JULY!E40,AUGUST!E40,SEPTEMBER!E40,OCTOBER!E40,NOVEMBER!E40,DECEMBER!E40)</f>
        <v>0</v>
      </c>
      <c r="F40" s="39">
        <f>SUM(JANUARY!F40,FEBRUARY!F40,MARCH!F40,APRIL!F40,MAY!F40,JUNE!F40,JULY!F40,AUGUST!F40,SEPTEMBER!F40,OCTOBER!F40,NOVEMBER!F40,DECEMBER!F40)</f>
        <v>0</v>
      </c>
      <c r="G40" s="39">
        <f>SUM(JANUARY!G40,FEBRUARY!G40,MARCH!G40,APRIL!G40,MAY!G40,JUNE!G40,JULY!G40,AUGUST!G40,SEPTEMBER!G40,OCTOBER!G40,NOVEMBER!G40,DECEMBER!G40)</f>
        <v>0</v>
      </c>
      <c r="H40" s="34">
        <f t="shared" si="0"/>
        <v>798</v>
      </c>
      <c r="I40" s="34">
        <f t="shared" si="1"/>
        <v>17158</v>
      </c>
      <c r="J40" s="27">
        <f t="shared" si="2"/>
        <v>2.0935815198142539E-3</v>
      </c>
      <c r="K40" s="27">
        <f t="shared" si="3"/>
        <v>4.7938698814968664E-4</v>
      </c>
    </row>
    <row r="41" spans="1:11" ht="15" customHeight="1">
      <c r="A41" s="29" t="s">
        <v>44</v>
      </c>
      <c r="B41" s="39">
        <f>SUM(JANUARY!B41,FEBRUARY!B41,MARCH!B41,APRIL!B41,MAY!B41,JUNE!B41,JULY!B41,AUGUST!B41,SEPTEMBER!B41,OCTOBER!B41,NOVEMBER!B41,DECEMBER!B41)</f>
        <v>953</v>
      </c>
      <c r="C41" s="39">
        <f>SUM(JANUARY!C41,FEBRUARY!C41,MARCH!C41,APRIL!C41,MAY!C41,JUNE!C41,JULY!C41,AUGUST!C41,SEPTEMBER!C41,OCTOBER!C41,NOVEMBER!C41,DECEMBER!C41)</f>
        <v>16806</v>
      </c>
      <c r="D41" s="39">
        <f>SUM(JANUARY!D41,FEBRUARY!D41,MARCH!D41,APRIL!D41,MAY!D41,JUNE!D41,JULY!D41,AUGUST!D41,SEPTEMBER!D41,OCTOBER!D41,NOVEMBER!D41,DECEMBER!D41)</f>
        <v>17607</v>
      </c>
      <c r="E41" s="39">
        <f>SUM(JANUARY!E41,FEBRUARY!E41,MARCH!E41,APRIL!E41,MAY!E41,JUNE!E41,JULY!E41,AUGUST!E41,SEPTEMBER!E41,OCTOBER!E41,NOVEMBER!E41,DECEMBER!E41)</f>
        <v>1720</v>
      </c>
      <c r="F41" s="39">
        <f>SUM(JANUARY!F41,FEBRUARY!F41,MARCH!F41,APRIL!F41,MAY!F41,JUNE!F41,JULY!F41,AUGUST!F41,SEPTEMBER!F41,OCTOBER!F41,NOVEMBER!F41,DECEMBER!F41)</f>
        <v>80545</v>
      </c>
      <c r="G41" s="39">
        <f>SUM(JANUARY!G41,FEBRUARY!G41,MARCH!G41,APRIL!G41,MAY!G41,JUNE!G41,JULY!G41,AUGUST!G41,SEPTEMBER!G41,OCTOBER!G41,NOVEMBER!G41,DECEMBER!G41)</f>
        <v>80099</v>
      </c>
      <c r="H41" s="34">
        <f t="shared" si="0"/>
        <v>2673</v>
      </c>
      <c r="I41" s="34">
        <f t="shared" si="1"/>
        <v>195057</v>
      </c>
      <c r="J41" s="27">
        <f t="shared" si="2"/>
        <v>7.0127110306560155E-3</v>
      </c>
      <c r="K41" s="27">
        <f t="shared" si="3"/>
        <v>5.4498069557939984E-3</v>
      </c>
    </row>
    <row r="42" spans="1:11" ht="15" customHeight="1">
      <c r="A42" s="29" t="s">
        <v>45</v>
      </c>
      <c r="B42" s="39">
        <f>SUM(JANUARY!B42,FEBRUARY!B42,MARCH!B42,APRIL!B42,MAY!B42,JUNE!B42,JULY!B42,AUGUST!B42,SEPTEMBER!B42,OCTOBER!B42,NOVEMBER!B42,DECEMBER!B42)</f>
        <v>636</v>
      </c>
      <c r="C42" s="39">
        <f>SUM(JANUARY!C42,FEBRUARY!C42,MARCH!C42,APRIL!C42,MAY!C42,JUNE!C42,JULY!C42,AUGUST!C42,SEPTEMBER!C42,OCTOBER!C42,NOVEMBER!C42,DECEMBER!C42)</f>
        <v>4607</v>
      </c>
      <c r="D42" s="39">
        <f>SUM(JANUARY!D42,FEBRUARY!D42,MARCH!D42,APRIL!D42,MAY!D42,JUNE!D42,JULY!D42,AUGUST!D42,SEPTEMBER!D42,OCTOBER!D42,NOVEMBER!D42,DECEMBER!D42)</f>
        <v>5662</v>
      </c>
      <c r="E42" s="39">
        <f>SUM(JANUARY!E42,FEBRUARY!E42,MARCH!E42,APRIL!E42,MAY!E42,JUNE!E42,JULY!E42,AUGUST!E42,SEPTEMBER!E42,OCTOBER!E42,NOVEMBER!E42,DECEMBER!E42)</f>
        <v>35</v>
      </c>
      <c r="F42" s="39">
        <f>SUM(JANUARY!F42,FEBRUARY!F42,MARCH!F42,APRIL!F42,MAY!F42,JUNE!F42,JULY!F42,AUGUST!F42,SEPTEMBER!F42,OCTOBER!F42,NOVEMBER!F42,DECEMBER!F42)</f>
        <v>1627</v>
      </c>
      <c r="G42" s="39">
        <f>SUM(JANUARY!G42,FEBRUARY!G42,MARCH!G42,APRIL!G42,MAY!G42,JUNE!G42,JULY!G42,AUGUST!G42,SEPTEMBER!G42,OCTOBER!G42,NOVEMBER!G42,DECEMBER!G42)</f>
        <v>1634</v>
      </c>
      <c r="H42" s="34">
        <f t="shared" si="0"/>
        <v>671</v>
      </c>
      <c r="I42" s="34">
        <f t="shared" si="1"/>
        <v>13530</v>
      </c>
      <c r="J42" s="27">
        <f t="shared" si="2"/>
        <v>1.7603924809465718E-3</v>
      </c>
      <c r="K42" s="27">
        <f t="shared" si="3"/>
        <v>3.7802226073349224E-4</v>
      </c>
    </row>
    <row r="43" spans="1:11" ht="15" customHeight="1">
      <c r="A43" s="29" t="s">
        <v>46</v>
      </c>
      <c r="B43" s="39">
        <f>SUM(JANUARY!B43,FEBRUARY!B43,MARCH!B43,APRIL!B43,MAY!B43,JUNE!B43,JULY!B43,AUGUST!B43,SEPTEMBER!B43,OCTOBER!B43,NOVEMBER!B43,DECEMBER!B43)</f>
        <v>442</v>
      </c>
      <c r="C43" s="39">
        <f>SUM(JANUARY!C43,FEBRUARY!C43,MARCH!C43,APRIL!C43,MAY!C43,JUNE!C43,JULY!C43,AUGUST!C43,SEPTEMBER!C43,OCTOBER!C43,NOVEMBER!C43,DECEMBER!C43)</f>
        <v>4208</v>
      </c>
      <c r="D43" s="39">
        <f>SUM(JANUARY!D43,FEBRUARY!D43,MARCH!D43,APRIL!D43,MAY!D43,JUNE!D43,JULY!D43,AUGUST!D43,SEPTEMBER!D43,OCTOBER!D43,NOVEMBER!D43,DECEMBER!D43)</f>
        <v>6190</v>
      </c>
      <c r="E43" s="39">
        <f>SUM(JANUARY!E43,FEBRUARY!E43,MARCH!E43,APRIL!E43,MAY!E43,JUNE!E43,JULY!E43,AUGUST!E43,SEPTEMBER!E43,OCTOBER!E43,NOVEMBER!E43,DECEMBER!E43)</f>
        <v>0</v>
      </c>
      <c r="F43" s="39">
        <f>SUM(JANUARY!F43,FEBRUARY!F43,MARCH!F43,APRIL!F43,MAY!F43,JUNE!F43,JULY!F43,AUGUST!F43,SEPTEMBER!F43,OCTOBER!F43,NOVEMBER!F43,DECEMBER!F43)</f>
        <v>0</v>
      </c>
      <c r="G43" s="39">
        <f>SUM(JANUARY!G43,FEBRUARY!G43,MARCH!G43,APRIL!G43,MAY!G43,JUNE!G43,JULY!G43,AUGUST!G43,SEPTEMBER!G43,OCTOBER!G43,NOVEMBER!G43,DECEMBER!G43)</f>
        <v>0</v>
      </c>
      <c r="H43" s="34">
        <f t="shared" si="0"/>
        <v>442</v>
      </c>
      <c r="I43" s="34">
        <f t="shared" si="1"/>
        <v>10398</v>
      </c>
      <c r="J43" s="27">
        <f t="shared" si="2"/>
        <v>1.159602796689098E-3</v>
      </c>
      <c r="K43" s="27">
        <f t="shared" si="3"/>
        <v>2.9051555558808962E-4</v>
      </c>
    </row>
    <row r="44" spans="1:11" ht="15" customHeight="1">
      <c r="A44" s="29" t="s">
        <v>47</v>
      </c>
      <c r="B44" s="39">
        <f>SUM(JANUARY!B44,FEBRUARY!B44,MARCH!B44,APRIL!B44,MAY!B44,JUNE!B44,JULY!B44,AUGUST!B44,SEPTEMBER!B44,OCTOBER!B44,NOVEMBER!B44,DECEMBER!B44)</f>
        <v>15163</v>
      </c>
      <c r="C44" s="39">
        <f>SUM(JANUARY!C44,FEBRUARY!C44,MARCH!C44,APRIL!C44,MAY!C44,JUNE!C44,JULY!C44,AUGUST!C44,SEPTEMBER!C44,OCTOBER!C44,NOVEMBER!C44,DECEMBER!C44)</f>
        <v>618905</v>
      </c>
      <c r="D44" s="39">
        <f>SUM(JANUARY!D44,FEBRUARY!D44,MARCH!D44,APRIL!D44,MAY!D44,JUNE!D44,JULY!D44,AUGUST!D44,SEPTEMBER!D44,OCTOBER!D44,NOVEMBER!D44,DECEMBER!D44)</f>
        <v>621525</v>
      </c>
      <c r="E44" s="39">
        <f>SUM(JANUARY!E44,FEBRUARY!E44,MARCH!E44,APRIL!E44,MAY!E44,JUNE!E44,JULY!E44,AUGUST!E44,SEPTEMBER!E44,OCTOBER!E44,NOVEMBER!E44,DECEMBER!E44)</f>
        <v>19442</v>
      </c>
      <c r="F44" s="39">
        <f>SUM(JANUARY!F44,FEBRUARY!F44,MARCH!F44,APRIL!F44,MAY!F44,JUNE!F44,JULY!F44,AUGUST!F44,SEPTEMBER!F44,OCTOBER!F44,NOVEMBER!F44,DECEMBER!F44)</f>
        <v>1089351</v>
      </c>
      <c r="G44" s="39">
        <f>SUM(JANUARY!G44,FEBRUARY!G44,MARCH!G44,APRIL!G44,MAY!G44,JUNE!G44,JULY!G44,AUGUST!G44,SEPTEMBER!G44,OCTOBER!G44,NOVEMBER!G44,DECEMBER!G44)</f>
        <v>1106251</v>
      </c>
      <c r="H44" s="34">
        <f t="shared" si="0"/>
        <v>34605</v>
      </c>
      <c r="I44" s="34">
        <f t="shared" si="1"/>
        <v>3436032</v>
      </c>
      <c r="J44" s="27">
        <f t="shared" si="2"/>
        <v>9.0787454252095542E-2</v>
      </c>
      <c r="K44" s="27">
        <f t="shared" si="3"/>
        <v>9.6001225764421494E-2</v>
      </c>
    </row>
    <row r="45" spans="1:11" ht="15" customHeight="1">
      <c r="A45" s="29" t="s">
        <v>48</v>
      </c>
      <c r="B45" s="39">
        <f>SUM(JANUARY!B45,FEBRUARY!B45,MARCH!B45,APRIL!B45,MAY!B45,JUNE!B45,JULY!B45,AUGUST!B45,SEPTEMBER!B45,OCTOBER!B45,NOVEMBER!B45,DECEMBER!B45)</f>
        <v>1548</v>
      </c>
      <c r="C45" s="39">
        <f>SUM(JANUARY!C45,FEBRUARY!C45,MARCH!C45,APRIL!C45,MAY!C45,JUNE!C45,JULY!C45,AUGUST!C45,SEPTEMBER!C45,OCTOBER!C45,NOVEMBER!C45,DECEMBER!C45)</f>
        <v>26723</v>
      </c>
      <c r="D45" s="39">
        <f>SUM(JANUARY!D45,FEBRUARY!D45,MARCH!D45,APRIL!D45,MAY!D45,JUNE!D45,JULY!D45,AUGUST!D45,SEPTEMBER!D45,OCTOBER!D45,NOVEMBER!D45,DECEMBER!D45)</f>
        <v>27892</v>
      </c>
      <c r="E45" s="39">
        <f>SUM(JANUARY!E45,FEBRUARY!E45,MARCH!E45,APRIL!E45,MAY!E45,JUNE!E45,JULY!E45,AUGUST!E45,SEPTEMBER!E45,OCTOBER!E45,NOVEMBER!E45,DECEMBER!E45)</f>
        <v>7404</v>
      </c>
      <c r="F45" s="39">
        <f>SUM(JANUARY!F45,FEBRUARY!F45,MARCH!F45,APRIL!F45,MAY!F45,JUNE!F45,JULY!F45,AUGUST!F45,SEPTEMBER!F45,OCTOBER!F45,NOVEMBER!F45,DECEMBER!F45)</f>
        <v>471395</v>
      </c>
      <c r="G45" s="39">
        <f>SUM(JANUARY!G45,FEBRUARY!G45,MARCH!G45,APRIL!G45,MAY!G45,JUNE!G45,JULY!G45,AUGUST!G45,SEPTEMBER!G45,OCTOBER!G45,NOVEMBER!G45,DECEMBER!G45)</f>
        <v>472544</v>
      </c>
      <c r="H45" s="34">
        <f t="shared" si="0"/>
        <v>8952</v>
      </c>
      <c r="I45" s="34">
        <f t="shared" si="1"/>
        <v>998554</v>
      </c>
      <c r="J45" s="27">
        <f t="shared" si="2"/>
        <v>2.3485891936562905E-2</v>
      </c>
      <c r="K45" s="27">
        <f t="shared" si="3"/>
        <v>2.7899160424572921E-2</v>
      </c>
    </row>
    <row r="46" spans="1:11" ht="5" customHeight="1">
      <c r="A46" s="12"/>
      <c r="B46" s="34"/>
      <c r="C46" s="34"/>
      <c r="D46" s="34"/>
      <c r="E46" s="34"/>
      <c r="F46" s="34"/>
      <c r="G46" s="34"/>
      <c r="H46" s="34"/>
      <c r="I46" s="34"/>
      <c r="J46" s="37"/>
      <c r="K46" s="37"/>
    </row>
    <row r="47" spans="1:11" ht="15" customHeight="1">
      <c r="A47" s="46" t="s">
        <v>4</v>
      </c>
      <c r="B47" s="54">
        <f>SUM(B7:B45)</f>
        <v>164279</v>
      </c>
      <c r="C47" s="54">
        <f t="shared" ref="C47:I47" si="4">SUM(C7:C45)</f>
        <v>5185811</v>
      </c>
      <c r="D47" s="55">
        <f t="shared" si="4"/>
        <v>5174164</v>
      </c>
      <c r="E47" s="54">
        <f t="shared" si="4"/>
        <v>216886</v>
      </c>
      <c r="F47" s="54">
        <f t="shared" si="4"/>
        <v>12667416</v>
      </c>
      <c r="G47" s="55">
        <f t="shared" si="4"/>
        <v>12764152</v>
      </c>
      <c r="H47" s="54">
        <f t="shared" si="4"/>
        <v>381165</v>
      </c>
      <c r="I47" s="55">
        <f t="shared" si="4"/>
        <v>35791543</v>
      </c>
      <c r="J47" s="56">
        <f>SUM(J7:J45)</f>
        <v>1.0000000000000002</v>
      </c>
      <c r="K47" s="56">
        <f>SUM(K7:K45)</f>
        <v>1.0000000000000002</v>
      </c>
    </row>
    <row r="48" spans="1:11" ht="5" customHeight="1">
      <c r="A48" s="15"/>
      <c r="B48" s="34"/>
      <c r="C48" s="34"/>
      <c r="D48" s="34"/>
      <c r="E48" s="34"/>
      <c r="F48" s="34"/>
      <c r="G48" s="34"/>
      <c r="H48" s="34"/>
      <c r="I48" s="34"/>
      <c r="J48" s="37"/>
      <c r="K48" s="37"/>
    </row>
    <row r="49" spans="1:11" ht="15" customHeight="1">
      <c r="A49" s="58" t="s">
        <v>89</v>
      </c>
      <c r="B49" s="39">
        <f>SUM(JANUARY!B49,FEBRUARY!B49,MARCH!B49,APRIL!B49,MAY!B49,JUNE!B49,JULY!B49,AUGUST!B49,SEPTEMBER!B49,OCTOBER!B49,NOVEMBER!B49,DECEMBER!B49)</f>
        <v>123977</v>
      </c>
      <c r="C49" s="39">
        <f>SUM(JANUARY!C49,FEBRUARY!C49,MARCH!C49,APRIL!C49,MAY!C49,JUNE!C49,JULY!C49,AUGUST!C49,SEPTEMBER!C49,OCTOBER!C49,NOVEMBER!C49,DECEMBER!C49)</f>
        <v>3434370</v>
      </c>
      <c r="D49" s="39">
        <f>SUM(JANUARY!D49,FEBRUARY!D49,MARCH!D49,APRIL!D49,MAY!D49,JUNE!D49,JULY!D49,AUGUST!D49,SEPTEMBER!D49,OCTOBER!D49,NOVEMBER!D49,DECEMBER!D49)</f>
        <v>3442492</v>
      </c>
      <c r="E49" s="39">
        <f>SUM(JANUARY!E49,FEBRUARY!E49,MARCH!E49,APRIL!E49,MAY!E49,JUNE!E49,JULY!E49,AUGUST!E49,SEPTEMBER!E49,OCTOBER!E49,NOVEMBER!E49,DECEMBER!E49)</f>
        <v>129676</v>
      </c>
      <c r="F49" s="39">
        <f>SUM(JANUARY!F49,FEBRUARY!F49,MARCH!F49,APRIL!F49,MAY!F49,JUNE!F49,JULY!F49,AUGUST!F49,SEPTEMBER!F49,OCTOBER!F49,NOVEMBER!F49,DECEMBER!F49)</f>
        <v>6431907</v>
      </c>
      <c r="G49" s="39">
        <f>SUM(JANUARY!G49,FEBRUARY!G49,MARCH!G49,APRIL!G49,MAY!G49,JUNE!G49,JULY!G49,AUGUST!G49,SEPTEMBER!G49,OCTOBER!G49,NOVEMBER!G49,DECEMBER!G49)</f>
        <v>6481763</v>
      </c>
      <c r="H49" s="39">
        <f>SUM(JANUARY!H49,FEBRUARY!H49,MARCH!H49,APRIL!H49,MAY!H49,JUNE!H49,JULY!H49,AUGUST!H49,SEPTEMBER!H49,OCTOBER!H49,NOVEMBER!H49,DECEMBER!H49)</f>
        <v>253653</v>
      </c>
      <c r="I49" s="38">
        <f>SUM(JANUARY!I49,FEBRUARY!I49,MARCH!I49,APRIL!I49,MAY!I49,JUNE!I49,JULY!I49,AUGUST!I49,SEPTEMBER!I49,OCTOBER!I49,NOVEMBER!I49,DECEMBER!I49)</f>
        <v>19790532</v>
      </c>
      <c r="J49" s="37"/>
      <c r="K49" s="37"/>
    </row>
    <row r="50" spans="1:11" ht="15" customHeight="1">
      <c r="A50" s="58" t="s">
        <v>90</v>
      </c>
      <c r="B50" s="34">
        <f>B47</f>
        <v>164279</v>
      </c>
      <c r="C50" s="34">
        <f t="shared" ref="C50:I50" si="5">C47</f>
        <v>5185811</v>
      </c>
      <c r="D50" s="34">
        <f t="shared" si="5"/>
        <v>5174164</v>
      </c>
      <c r="E50" s="34">
        <f t="shared" si="5"/>
        <v>216886</v>
      </c>
      <c r="F50" s="34">
        <f t="shared" si="5"/>
        <v>12667416</v>
      </c>
      <c r="G50" s="34">
        <f t="shared" si="5"/>
        <v>12764152</v>
      </c>
      <c r="H50" s="34">
        <f t="shared" si="5"/>
        <v>381165</v>
      </c>
      <c r="I50" s="36">
        <f t="shared" si="5"/>
        <v>35791543</v>
      </c>
      <c r="J50" s="37"/>
      <c r="K50" s="37"/>
    </row>
    <row r="51" spans="1:11" ht="15" customHeight="1">
      <c r="A51" s="58" t="s">
        <v>78</v>
      </c>
      <c r="B51" s="27">
        <f>(B50-B49)/B49</f>
        <v>0.32507642546601384</v>
      </c>
      <c r="C51" s="27">
        <f t="shared" ref="C51:I51" si="6">(C50-C49)/C49</f>
        <v>0.50997446402105773</v>
      </c>
      <c r="D51" s="27">
        <f t="shared" si="6"/>
        <v>0.50302861996483939</v>
      </c>
      <c r="E51" s="27">
        <f t="shared" si="6"/>
        <v>0.67252228631358157</v>
      </c>
      <c r="F51" s="27">
        <f t="shared" si="6"/>
        <v>0.96946504357105912</v>
      </c>
      <c r="G51" s="27">
        <f t="shared" si="6"/>
        <v>0.96924077600492331</v>
      </c>
      <c r="H51" s="27">
        <f t="shared" si="6"/>
        <v>0.50270251091057472</v>
      </c>
      <c r="I51" s="27">
        <f t="shared" si="6"/>
        <v>0.80851848752726807</v>
      </c>
      <c r="J51" s="37"/>
      <c r="K51" s="37"/>
    </row>
    <row r="52" spans="1:11" ht="15" customHeight="1">
      <c r="A52" s="10"/>
      <c r="B52" s="11"/>
      <c r="C52" s="11"/>
      <c r="D52" s="11"/>
      <c r="E52" s="11"/>
      <c r="F52" s="11"/>
      <c r="G52" s="11"/>
    </row>
    <row r="53" spans="1:11" ht="15" customHeight="1">
      <c r="A53" s="10"/>
      <c r="B53" s="34"/>
      <c r="C53" s="34"/>
      <c r="D53" s="34"/>
      <c r="E53" s="34"/>
      <c r="F53" s="34"/>
      <c r="G53" s="34"/>
      <c r="H53" s="34"/>
      <c r="I53" s="34"/>
    </row>
    <row r="54" spans="1:11" ht="15" customHeight="1">
      <c r="A54" s="10"/>
      <c r="B54" s="34"/>
      <c r="C54" s="34"/>
      <c r="D54" s="34"/>
      <c r="E54" s="34"/>
      <c r="F54" s="34"/>
      <c r="G54" s="34"/>
      <c r="H54" s="40"/>
      <c r="I54" s="40"/>
      <c r="J54" s="40"/>
      <c r="K54" s="40"/>
    </row>
    <row r="55" spans="1:11" ht="15" customHeight="1">
      <c r="A55" s="1"/>
      <c r="B55" s="34"/>
      <c r="C55" s="34"/>
      <c r="D55" s="34"/>
      <c r="E55" s="34"/>
      <c r="F55" s="34"/>
      <c r="G55" s="34"/>
    </row>
    <row r="56" spans="1:11" ht="13">
      <c r="A56" s="1"/>
    </row>
    <row r="57" spans="1:11" ht="13">
      <c r="E57" s="3"/>
      <c r="F57" s="3"/>
      <c r="G57" s="3"/>
    </row>
    <row r="59" spans="1:11" ht="13">
      <c r="A59" s="4"/>
    </row>
    <row r="61" spans="1:11" ht="13">
      <c r="A61" s="4"/>
    </row>
    <row r="62" spans="1:11" ht="13">
      <c r="A62" s="4"/>
    </row>
    <row r="63" spans="1:11" ht="13">
      <c r="A63" s="4"/>
      <c r="B63" s="5"/>
      <c r="C63" s="5"/>
      <c r="D63" s="5"/>
      <c r="E63" s="5"/>
      <c r="F63" s="5"/>
      <c r="G63" s="5"/>
    </row>
    <row r="66" spans="1:7">
      <c r="D66" s="2" t="s">
        <v>0</v>
      </c>
    </row>
    <row r="68" spans="1:7">
      <c r="C68" s="2" t="s">
        <v>0</v>
      </c>
    </row>
    <row r="69" spans="1:7">
      <c r="A69" s="2" t="s">
        <v>0</v>
      </c>
      <c r="D69" s="2" t="s">
        <v>0</v>
      </c>
    </row>
    <row r="73" spans="1:7" ht="13">
      <c r="B73" s="87"/>
      <c r="C73" s="87"/>
      <c r="D73" s="87"/>
      <c r="E73" s="19"/>
      <c r="F73" s="87"/>
      <c r="G73" s="87"/>
    </row>
    <row r="74" spans="1:7" ht="13">
      <c r="B74" s="87"/>
      <c r="C74" s="87"/>
      <c r="D74" s="87"/>
      <c r="E74" s="19"/>
      <c r="F74" s="87"/>
      <c r="G74" s="87"/>
    </row>
    <row r="75" spans="1:7" ht="13">
      <c r="A75" s="4"/>
      <c r="B75" s="86"/>
      <c r="C75" s="86"/>
      <c r="D75" s="86"/>
      <c r="E75" s="20"/>
      <c r="F75" s="86"/>
      <c r="G75" s="86"/>
    </row>
    <row r="76" spans="1:7" ht="13">
      <c r="A76" s="4"/>
      <c r="B76" s="86"/>
      <c r="C76" s="86"/>
      <c r="D76" s="86"/>
      <c r="E76" s="20"/>
      <c r="F76" s="86"/>
      <c r="G76" s="86"/>
    </row>
    <row r="77" spans="1:7" ht="13">
      <c r="A77" s="4"/>
      <c r="B77" s="85"/>
      <c r="C77" s="85"/>
      <c r="D77" s="85"/>
      <c r="E77" s="18"/>
      <c r="F77" s="85"/>
      <c r="G77" s="85"/>
    </row>
  </sheetData>
  <mergeCells count="16">
    <mergeCell ref="J4:K4"/>
    <mergeCell ref="H4:I4"/>
    <mergeCell ref="B77:D77"/>
    <mergeCell ref="B76:D76"/>
    <mergeCell ref="F77:G77"/>
    <mergeCell ref="F73:G73"/>
    <mergeCell ref="F74:G74"/>
    <mergeCell ref="F76:G76"/>
    <mergeCell ref="B73:D73"/>
    <mergeCell ref="B75:D75"/>
    <mergeCell ref="B74:D74"/>
    <mergeCell ref="F75:G75"/>
    <mergeCell ref="B4:D4"/>
    <mergeCell ref="E4:G4"/>
    <mergeCell ref="C5:D5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2"/>
  <sheetViews>
    <sheetView zoomScale="80" zoomScaleNormal="80" workbookViewId="0">
      <pane ySplit="6" topLeftCell="A7" activePane="bottomLeft" state="frozen"/>
      <selection pane="bottomLeft" activeCell="L1" sqref="L1"/>
    </sheetView>
  </sheetViews>
  <sheetFormatPr defaultColWidth="8.81640625" defaultRowHeight="12.5"/>
  <cols>
    <col min="1" max="1" width="38.6328125" style="2" customWidth="1"/>
    <col min="2" max="11" width="13.6328125" style="2" customWidth="1"/>
    <col min="12" max="16384" width="8.81640625" style="2"/>
  </cols>
  <sheetData>
    <row r="1" spans="1:11" ht="15" customHeight="1">
      <c r="A1" s="21" t="s">
        <v>55</v>
      </c>
      <c r="B1" s="13"/>
      <c r="C1" s="13"/>
      <c r="D1" s="13"/>
      <c r="E1" s="12"/>
      <c r="F1" s="47" t="s">
        <v>50</v>
      </c>
      <c r="H1" s="14"/>
      <c r="I1" s="14"/>
    </row>
    <row r="2" spans="1:11" ht="15" customHeight="1">
      <c r="A2" s="21" t="s">
        <v>53</v>
      </c>
      <c r="B2" s="12"/>
      <c r="C2" s="12"/>
      <c r="D2"/>
      <c r="E2" s="12"/>
      <c r="F2" s="47" t="s">
        <v>60</v>
      </c>
      <c r="H2" s="14"/>
      <c r="I2" s="14"/>
    </row>
    <row r="3" spans="1:11" ht="15" customHeight="1">
      <c r="A3" s="26" t="s">
        <v>54</v>
      </c>
      <c r="B3" s="22"/>
      <c r="C3" s="23"/>
      <c r="D3" s="22"/>
      <c r="E3" s="22"/>
      <c r="F3" s="49" t="s">
        <v>82</v>
      </c>
      <c r="H3" s="14"/>
      <c r="I3" s="14"/>
      <c r="J3" s="24"/>
      <c r="K3" s="24"/>
    </row>
    <row r="4" spans="1:11" ht="15" customHeight="1">
      <c r="A4" s="42"/>
      <c r="B4" s="82" t="s">
        <v>5</v>
      </c>
      <c r="C4" s="83"/>
      <c r="D4" s="84"/>
      <c r="E4" s="82" t="s">
        <v>51</v>
      </c>
      <c r="F4" s="83"/>
      <c r="G4" s="84"/>
      <c r="H4" s="79" t="s">
        <v>6</v>
      </c>
      <c r="I4" s="80"/>
      <c r="J4" s="81" t="s">
        <v>49</v>
      </c>
      <c r="K4" s="81"/>
    </row>
    <row r="5" spans="1:11" ht="15" customHeight="1">
      <c r="A5" s="51" t="s">
        <v>1</v>
      </c>
      <c r="B5" s="52" t="s">
        <v>2</v>
      </c>
      <c r="C5" s="81" t="s">
        <v>3</v>
      </c>
      <c r="D5" s="80"/>
      <c r="E5" s="52" t="s">
        <v>2</v>
      </c>
      <c r="F5" s="81" t="s">
        <v>3</v>
      </c>
      <c r="G5" s="80"/>
      <c r="H5" s="52" t="s">
        <v>2</v>
      </c>
      <c r="I5" s="51" t="s">
        <v>52</v>
      </c>
      <c r="J5" s="50" t="s">
        <v>2</v>
      </c>
      <c r="K5" s="50" t="s">
        <v>52</v>
      </c>
    </row>
    <row r="6" spans="1:11" ht="15" customHeight="1">
      <c r="A6" s="57" t="s">
        <v>57</v>
      </c>
      <c r="B6" s="52" t="s">
        <v>7</v>
      </c>
      <c r="C6" s="74" t="s">
        <v>58</v>
      </c>
      <c r="D6" s="73" t="s">
        <v>59</v>
      </c>
      <c r="E6" s="52" t="s">
        <v>7</v>
      </c>
      <c r="F6" s="74" t="s">
        <v>58</v>
      </c>
      <c r="G6" s="73" t="s">
        <v>59</v>
      </c>
      <c r="H6" s="52" t="s">
        <v>7</v>
      </c>
      <c r="I6" s="51" t="s">
        <v>7</v>
      </c>
      <c r="J6" s="50" t="s">
        <v>7</v>
      </c>
      <c r="K6" s="50" t="s">
        <v>7</v>
      </c>
    </row>
    <row r="7" spans="1:11" ht="15" customHeight="1">
      <c r="A7" s="29" t="s">
        <v>10</v>
      </c>
      <c r="B7" s="59">
        <v>48</v>
      </c>
      <c r="C7" s="59">
        <v>50</v>
      </c>
      <c r="D7" s="59">
        <v>46</v>
      </c>
      <c r="E7" s="59">
        <v>0</v>
      </c>
      <c r="F7" s="59">
        <v>0</v>
      </c>
      <c r="G7" s="59">
        <v>0</v>
      </c>
      <c r="H7" s="59">
        <f t="shared" ref="H7:H45" si="0">B7+E7</f>
        <v>48</v>
      </c>
      <c r="I7" s="59">
        <f t="shared" ref="I7:I45" si="1">C7+D7+F7+G7</f>
        <v>96</v>
      </c>
      <c r="J7" s="27">
        <f>H7/$H$47</f>
        <v>5.5395268320830929E-3</v>
      </c>
      <c r="K7" s="27">
        <f>I7/$I$47</f>
        <v>2.9090468326237483E-4</v>
      </c>
    </row>
    <row r="8" spans="1:11" ht="15" customHeight="1">
      <c r="A8" s="29" t="s">
        <v>11</v>
      </c>
      <c r="B8" s="59">
        <v>119</v>
      </c>
      <c r="C8" s="59">
        <v>2313</v>
      </c>
      <c r="D8" s="59">
        <v>2431</v>
      </c>
      <c r="E8" s="59">
        <v>0</v>
      </c>
      <c r="F8" s="59">
        <v>0</v>
      </c>
      <c r="G8" s="59">
        <v>0</v>
      </c>
      <c r="H8" s="59">
        <f t="shared" si="0"/>
        <v>119</v>
      </c>
      <c r="I8" s="59">
        <f t="shared" si="1"/>
        <v>4744</v>
      </c>
      <c r="J8" s="27">
        <f t="shared" ref="J8:J45" si="2">H8/$H$47</f>
        <v>1.3733410271206002E-2</v>
      </c>
      <c r="K8" s="27">
        <f t="shared" ref="K8:K45" si="3">I8/$I$47</f>
        <v>1.4375539764549023E-2</v>
      </c>
    </row>
    <row r="9" spans="1:11" ht="15" customHeight="1">
      <c r="A9" s="29" t="s">
        <v>12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f t="shared" si="0"/>
        <v>0</v>
      </c>
      <c r="I9" s="59">
        <f t="shared" si="1"/>
        <v>0</v>
      </c>
      <c r="J9" s="27">
        <f t="shared" si="2"/>
        <v>0</v>
      </c>
      <c r="K9" s="27">
        <f t="shared" si="3"/>
        <v>0</v>
      </c>
    </row>
    <row r="10" spans="1:11" ht="15" customHeight="1">
      <c r="A10" s="29" t="s">
        <v>13</v>
      </c>
      <c r="B10" s="59">
        <v>40</v>
      </c>
      <c r="C10" s="59">
        <v>73</v>
      </c>
      <c r="D10" s="59">
        <v>83</v>
      </c>
      <c r="E10" s="59">
        <v>0</v>
      </c>
      <c r="F10" s="59">
        <v>0</v>
      </c>
      <c r="G10" s="59">
        <v>0</v>
      </c>
      <c r="H10" s="59">
        <f t="shared" si="0"/>
        <v>40</v>
      </c>
      <c r="I10" s="59">
        <f t="shared" si="1"/>
        <v>156</v>
      </c>
      <c r="J10" s="27">
        <f t="shared" si="2"/>
        <v>4.6162723600692438E-3</v>
      </c>
      <c r="K10" s="27">
        <f t="shared" si="3"/>
        <v>4.7272011030135907E-4</v>
      </c>
    </row>
    <row r="11" spans="1:11" ht="15" customHeight="1">
      <c r="A11" s="29" t="s">
        <v>14</v>
      </c>
      <c r="B11" s="59">
        <v>2778</v>
      </c>
      <c r="C11" s="59">
        <v>51798</v>
      </c>
      <c r="D11" s="59">
        <v>49530</v>
      </c>
      <c r="E11" s="59">
        <v>1819</v>
      </c>
      <c r="F11" s="59">
        <v>43256</v>
      </c>
      <c r="G11" s="59">
        <v>49710</v>
      </c>
      <c r="H11" s="59">
        <f t="shared" si="0"/>
        <v>4597</v>
      </c>
      <c r="I11" s="59">
        <f t="shared" si="1"/>
        <v>194294</v>
      </c>
      <c r="J11" s="27">
        <f t="shared" si="2"/>
        <v>0.53052510098095784</v>
      </c>
      <c r="K11" s="27">
        <f t="shared" si="3"/>
        <v>0.5887607763518734</v>
      </c>
    </row>
    <row r="12" spans="1:11" ht="15" customHeight="1">
      <c r="A12" s="29" t="s">
        <v>15</v>
      </c>
      <c r="B12" s="59">
        <v>203</v>
      </c>
      <c r="C12" s="59">
        <v>4451</v>
      </c>
      <c r="D12" s="59">
        <v>4397</v>
      </c>
      <c r="E12" s="59">
        <v>2</v>
      </c>
      <c r="F12" s="59">
        <v>0</v>
      </c>
      <c r="G12" s="59">
        <v>0</v>
      </c>
      <c r="H12" s="59">
        <f t="shared" si="0"/>
        <v>205</v>
      </c>
      <c r="I12" s="59">
        <f t="shared" si="1"/>
        <v>8848</v>
      </c>
      <c r="J12" s="27">
        <f t="shared" si="2"/>
        <v>2.3658395845354875E-2</v>
      </c>
      <c r="K12" s="27">
        <f t="shared" si="3"/>
        <v>2.6811714974015546E-2</v>
      </c>
    </row>
    <row r="13" spans="1:11" ht="15" customHeight="1">
      <c r="A13" s="29" t="s">
        <v>16</v>
      </c>
      <c r="B13" s="59">
        <v>212</v>
      </c>
      <c r="C13" s="59">
        <v>2377</v>
      </c>
      <c r="D13" s="59">
        <v>2584</v>
      </c>
      <c r="E13" s="59">
        <v>0</v>
      </c>
      <c r="F13" s="59">
        <v>0</v>
      </c>
      <c r="G13" s="59">
        <v>0</v>
      </c>
      <c r="H13" s="59">
        <f t="shared" si="0"/>
        <v>212</v>
      </c>
      <c r="I13" s="59">
        <f t="shared" si="1"/>
        <v>4961</v>
      </c>
      <c r="J13" s="27">
        <f t="shared" si="2"/>
        <v>2.4466243508366993E-2</v>
      </c>
      <c r="K13" s="27">
        <f t="shared" si="3"/>
        <v>1.5033105559006681E-2</v>
      </c>
    </row>
    <row r="14" spans="1:11" ht="15" customHeight="1">
      <c r="A14" s="29" t="s">
        <v>17</v>
      </c>
      <c r="B14" s="59">
        <v>32</v>
      </c>
      <c r="C14" s="59">
        <v>434</v>
      </c>
      <c r="D14" s="59">
        <v>503</v>
      </c>
      <c r="E14" s="59">
        <v>0</v>
      </c>
      <c r="F14" s="59">
        <v>0</v>
      </c>
      <c r="G14" s="59">
        <v>0</v>
      </c>
      <c r="H14" s="59">
        <f t="shared" si="0"/>
        <v>32</v>
      </c>
      <c r="I14" s="59">
        <f t="shared" si="1"/>
        <v>937</v>
      </c>
      <c r="J14" s="27">
        <f t="shared" si="2"/>
        <v>3.6930178880553951E-3</v>
      </c>
      <c r="K14" s="27">
        <f t="shared" si="3"/>
        <v>2.8393509189254709E-3</v>
      </c>
    </row>
    <row r="15" spans="1:11" ht="15" customHeight="1">
      <c r="A15" s="29" t="s">
        <v>18</v>
      </c>
      <c r="B15" s="59">
        <v>64</v>
      </c>
      <c r="C15" s="59">
        <v>676</v>
      </c>
      <c r="D15" s="59">
        <v>738</v>
      </c>
      <c r="E15" s="59">
        <v>0</v>
      </c>
      <c r="F15" s="59">
        <v>0</v>
      </c>
      <c r="G15" s="59">
        <v>0</v>
      </c>
      <c r="H15" s="59">
        <f t="shared" si="0"/>
        <v>64</v>
      </c>
      <c r="I15" s="59">
        <f t="shared" si="1"/>
        <v>1414</v>
      </c>
      <c r="J15" s="27">
        <f t="shared" si="2"/>
        <v>7.3860357761107902E-3</v>
      </c>
      <c r="K15" s="27">
        <f t="shared" si="3"/>
        <v>4.2847835638853953E-3</v>
      </c>
    </row>
    <row r="16" spans="1:11" ht="15" customHeight="1">
      <c r="A16" s="29" t="s">
        <v>19</v>
      </c>
      <c r="B16" s="59">
        <v>392</v>
      </c>
      <c r="C16" s="59">
        <v>9638</v>
      </c>
      <c r="D16" s="59">
        <v>10075</v>
      </c>
      <c r="E16" s="59">
        <v>8</v>
      </c>
      <c r="F16" s="59">
        <v>175</v>
      </c>
      <c r="G16" s="59">
        <v>209</v>
      </c>
      <c r="H16" s="59">
        <f t="shared" si="0"/>
        <v>400</v>
      </c>
      <c r="I16" s="59">
        <f t="shared" si="1"/>
        <v>20097</v>
      </c>
      <c r="J16" s="27">
        <f t="shared" si="2"/>
        <v>4.6162723600692443E-2</v>
      </c>
      <c r="K16" s="27">
        <f t="shared" si="3"/>
        <v>6.0899077286707778E-2</v>
      </c>
    </row>
    <row r="17" spans="1:11" ht="15" customHeight="1">
      <c r="A17" s="29" t="s">
        <v>20</v>
      </c>
      <c r="B17" s="59">
        <v>18</v>
      </c>
      <c r="C17" s="59">
        <v>148</v>
      </c>
      <c r="D17" s="59">
        <v>185</v>
      </c>
      <c r="E17" s="59">
        <v>0</v>
      </c>
      <c r="F17" s="59">
        <v>0</v>
      </c>
      <c r="G17" s="59">
        <v>0</v>
      </c>
      <c r="H17" s="59">
        <f t="shared" si="0"/>
        <v>18</v>
      </c>
      <c r="I17" s="59">
        <f t="shared" si="1"/>
        <v>333</v>
      </c>
      <c r="J17" s="27">
        <f t="shared" si="2"/>
        <v>2.0773225620311598E-3</v>
      </c>
      <c r="K17" s="27">
        <f t="shared" si="3"/>
        <v>1.0090756200663625E-3</v>
      </c>
    </row>
    <row r="18" spans="1:11" ht="15" customHeight="1">
      <c r="A18" s="29" t="s">
        <v>21</v>
      </c>
      <c r="B18" s="59">
        <v>54</v>
      </c>
      <c r="C18" s="59">
        <v>88</v>
      </c>
      <c r="D18" s="59">
        <v>139</v>
      </c>
      <c r="E18" s="59">
        <v>0</v>
      </c>
      <c r="F18" s="59">
        <v>0</v>
      </c>
      <c r="G18" s="59">
        <v>0</v>
      </c>
      <c r="H18" s="59">
        <f t="shared" si="0"/>
        <v>54</v>
      </c>
      <c r="I18" s="59">
        <f t="shared" si="1"/>
        <v>227</v>
      </c>
      <c r="J18" s="27">
        <f t="shared" si="2"/>
        <v>6.2319676860934795E-3</v>
      </c>
      <c r="K18" s="27">
        <f t="shared" si="3"/>
        <v>6.878683656308238E-4</v>
      </c>
    </row>
    <row r="19" spans="1:11" ht="15" customHeight="1">
      <c r="A19" s="29" t="s">
        <v>22</v>
      </c>
      <c r="B19" s="59">
        <v>90</v>
      </c>
      <c r="C19" s="59">
        <v>460</v>
      </c>
      <c r="D19" s="59">
        <v>498</v>
      </c>
      <c r="E19" s="59">
        <v>0</v>
      </c>
      <c r="F19" s="59">
        <v>0</v>
      </c>
      <c r="G19" s="59">
        <v>0</v>
      </c>
      <c r="H19" s="59">
        <f t="shared" si="0"/>
        <v>90</v>
      </c>
      <c r="I19" s="59">
        <f t="shared" si="1"/>
        <v>958</v>
      </c>
      <c r="J19" s="27">
        <f t="shared" si="2"/>
        <v>1.03866128101558E-2</v>
      </c>
      <c r="K19" s="27">
        <f t="shared" si="3"/>
        <v>2.9029863183891152E-3</v>
      </c>
    </row>
    <row r="20" spans="1:11" ht="15" customHeight="1">
      <c r="A20" s="29" t="s">
        <v>23</v>
      </c>
      <c r="B20" s="59">
        <v>12</v>
      </c>
      <c r="C20" s="59">
        <v>16</v>
      </c>
      <c r="D20" s="59">
        <v>26</v>
      </c>
      <c r="E20" s="59">
        <v>0</v>
      </c>
      <c r="F20" s="59">
        <v>0</v>
      </c>
      <c r="G20" s="59">
        <v>0</v>
      </c>
      <c r="H20" s="59">
        <f t="shared" si="0"/>
        <v>12</v>
      </c>
      <c r="I20" s="59">
        <f t="shared" si="1"/>
        <v>42</v>
      </c>
      <c r="J20" s="27">
        <f t="shared" si="2"/>
        <v>1.3848817080207732E-3</v>
      </c>
      <c r="K20" s="27">
        <f t="shared" si="3"/>
        <v>1.2727079892728898E-4</v>
      </c>
    </row>
    <row r="21" spans="1:11" ht="15" customHeight="1">
      <c r="A21" s="29" t="s">
        <v>24</v>
      </c>
      <c r="B21" s="59">
        <v>12</v>
      </c>
      <c r="C21" s="59">
        <v>36</v>
      </c>
      <c r="D21" s="59">
        <v>20</v>
      </c>
      <c r="E21" s="59">
        <v>0</v>
      </c>
      <c r="F21" s="59">
        <v>0</v>
      </c>
      <c r="G21" s="59">
        <v>0</v>
      </c>
      <c r="H21" s="59">
        <f t="shared" si="0"/>
        <v>12</v>
      </c>
      <c r="I21" s="59">
        <f t="shared" si="1"/>
        <v>56</v>
      </c>
      <c r="J21" s="27">
        <f t="shared" si="2"/>
        <v>1.3848817080207732E-3</v>
      </c>
      <c r="K21" s="27">
        <f t="shared" si="3"/>
        <v>1.6969439856971864E-4</v>
      </c>
    </row>
    <row r="22" spans="1:11" ht="15" customHeight="1">
      <c r="A22" s="29" t="s">
        <v>25</v>
      </c>
      <c r="B22" s="59">
        <v>20</v>
      </c>
      <c r="C22" s="59">
        <v>50</v>
      </c>
      <c r="D22" s="59">
        <v>40</v>
      </c>
      <c r="E22" s="59">
        <v>0</v>
      </c>
      <c r="F22" s="59">
        <v>0</v>
      </c>
      <c r="G22" s="59">
        <v>0</v>
      </c>
      <c r="H22" s="59">
        <f t="shared" si="0"/>
        <v>20</v>
      </c>
      <c r="I22" s="59">
        <f t="shared" si="1"/>
        <v>90</v>
      </c>
      <c r="J22" s="27">
        <f t="shared" si="2"/>
        <v>2.3081361800346219E-3</v>
      </c>
      <c r="K22" s="27">
        <f t="shared" si="3"/>
        <v>2.7272314055847637E-4</v>
      </c>
    </row>
    <row r="23" spans="1:11" ht="15" customHeight="1">
      <c r="A23" s="29" t="s">
        <v>26</v>
      </c>
      <c r="B23" s="59">
        <v>22</v>
      </c>
      <c r="C23" s="59">
        <v>419</v>
      </c>
      <c r="D23" s="59">
        <v>386</v>
      </c>
      <c r="E23" s="59">
        <v>0</v>
      </c>
      <c r="F23" s="59">
        <v>0</v>
      </c>
      <c r="G23" s="59">
        <v>0</v>
      </c>
      <c r="H23" s="59">
        <f t="shared" si="0"/>
        <v>22</v>
      </c>
      <c r="I23" s="59">
        <f t="shared" si="1"/>
        <v>805</v>
      </c>
      <c r="J23" s="27">
        <f t="shared" si="2"/>
        <v>2.5389497980380844E-3</v>
      </c>
      <c r="K23" s="27">
        <f t="shared" si="3"/>
        <v>2.4393569794397053E-3</v>
      </c>
    </row>
    <row r="24" spans="1:11" ht="15" customHeight="1">
      <c r="A24" s="29" t="s">
        <v>27</v>
      </c>
      <c r="B24" s="59">
        <v>78</v>
      </c>
      <c r="C24" s="59">
        <v>416</v>
      </c>
      <c r="D24" s="59">
        <v>449</v>
      </c>
      <c r="E24" s="59">
        <v>0</v>
      </c>
      <c r="F24" s="59">
        <v>0</v>
      </c>
      <c r="G24" s="59">
        <v>0</v>
      </c>
      <c r="H24" s="59">
        <f t="shared" si="0"/>
        <v>78</v>
      </c>
      <c r="I24" s="59">
        <f t="shared" si="1"/>
        <v>865</v>
      </c>
      <c r="J24" s="27">
        <f t="shared" si="2"/>
        <v>9.0017311021350268E-3</v>
      </c>
      <c r="K24" s="27">
        <f t="shared" si="3"/>
        <v>2.6211724064786899E-3</v>
      </c>
    </row>
    <row r="25" spans="1:11" ht="15" customHeight="1">
      <c r="A25" s="29" t="s">
        <v>28</v>
      </c>
      <c r="B25" s="59">
        <v>152</v>
      </c>
      <c r="C25" s="59">
        <v>2304</v>
      </c>
      <c r="D25" s="59">
        <v>2314</v>
      </c>
      <c r="E25" s="59">
        <v>5</v>
      </c>
      <c r="F25" s="59">
        <v>0</v>
      </c>
      <c r="G25" s="59">
        <v>0</v>
      </c>
      <c r="H25" s="59">
        <f t="shared" si="0"/>
        <v>157</v>
      </c>
      <c r="I25" s="59">
        <f t="shared" si="1"/>
        <v>4618</v>
      </c>
      <c r="J25" s="27">
        <f t="shared" si="2"/>
        <v>1.8118869013271782E-2</v>
      </c>
      <c r="K25" s="27">
        <f t="shared" si="3"/>
        <v>1.3993727367767154E-2</v>
      </c>
    </row>
    <row r="26" spans="1:11" ht="15" customHeight="1">
      <c r="A26" s="29" t="s">
        <v>29</v>
      </c>
      <c r="B26" s="59">
        <v>147</v>
      </c>
      <c r="C26" s="59">
        <v>1977</v>
      </c>
      <c r="D26" s="59">
        <v>2076</v>
      </c>
      <c r="E26" s="59">
        <v>2</v>
      </c>
      <c r="F26" s="59">
        <v>0</v>
      </c>
      <c r="G26" s="59">
        <v>0</v>
      </c>
      <c r="H26" s="59">
        <f t="shared" si="0"/>
        <v>149</v>
      </c>
      <c r="I26" s="59">
        <f t="shared" si="1"/>
        <v>4053</v>
      </c>
      <c r="J26" s="27">
        <f t="shared" si="2"/>
        <v>1.7195614541257936E-2</v>
      </c>
      <c r="K26" s="27">
        <f t="shared" si="3"/>
        <v>1.2281632096483386E-2</v>
      </c>
    </row>
    <row r="27" spans="1:11" ht="15" customHeight="1">
      <c r="A27" s="29" t="s">
        <v>30</v>
      </c>
      <c r="B27" s="59">
        <v>20</v>
      </c>
      <c r="C27" s="59">
        <v>40</v>
      </c>
      <c r="D27" s="59">
        <v>29</v>
      </c>
      <c r="E27" s="59">
        <v>0</v>
      </c>
      <c r="F27" s="59">
        <v>0</v>
      </c>
      <c r="G27" s="59">
        <v>0</v>
      </c>
      <c r="H27" s="59">
        <f t="shared" si="0"/>
        <v>20</v>
      </c>
      <c r="I27" s="59">
        <f t="shared" si="1"/>
        <v>69</v>
      </c>
      <c r="J27" s="27">
        <f t="shared" si="2"/>
        <v>2.3081361800346219E-3</v>
      </c>
      <c r="K27" s="27">
        <f t="shared" si="3"/>
        <v>2.090877410948319E-4</v>
      </c>
    </row>
    <row r="28" spans="1:11" ht="15" customHeight="1">
      <c r="A28" s="29" t="s">
        <v>31</v>
      </c>
      <c r="B28" s="59">
        <v>32</v>
      </c>
      <c r="C28" s="59">
        <v>216</v>
      </c>
      <c r="D28" s="59">
        <v>249</v>
      </c>
      <c r="E28" s="59">
        <v>0</v>
      </c>
      <c r="F28" s="59">
        <v>0</v>
      </c>
      <c r="G28" s="59">
        <v>0</v>
      </c>
      <c r="H28" s="59">
        <f t="shared" si="0"/>
        <v>32</v>
      </c>
      <c r="I28" s="59">
        <f t="shared" si="1"/>
        <v>465</v>
      </c>
      <c r="J28" s="27">
        <f t="shared" si="2"/>
        <v>3.6930178880553951E-3</v>
      </c>
      <c r="K28" s="27">
        <f t="shared" si="3"/>
        <v>1.4090695595521279E-3</v>
      </c>
    </row>
    <row r="29" spans="1:11" ht="15" customHeight="1">
      <c r="A29" s="29" t="s">
        <v>32</v>
      </c>
      <c r="B29" s="59">
        <v>22</v>
      </c>
      <c r="C29" s="59">
        <v>187</v>
      </c>
      <c r="D29" s="59">
        <v>232</v>
      </c>
      <c r="E29" s="59">
        <v>0</v>
      </c>
      <c r="F29" s="59">
        <v>0</v>
      </c>
      <c r="G29" s="59">
        <v>0</v>
      </c>
      <c r="H29" s="59">
        <f t="shared" si="0"/>
        <v>22</v>
      </c>
      <c r="I29" s="59">
        <f t="shared" si="1"/>
        <v>419</v>
      </c>
      <c r="J29" s="27">
        <f t="shared" si="2"/>
        <v>2.5389497980380844E-3</v>
      </c>
      <c r="K29" s="27">
        <f t="shared" si="3"/>
        <v>1.2696777321555735E-3</v>
      </c>
    </row>
    <row r="30" spans="1:11" ht="15" customHeight="1">
      <c r="A30" s="29" t="s">
        <v>33</v>
      </c>
      <c r="B30" s="59">
        <v>136</v>
      </c>
      <c r="C30" s="59">
        <v>900</v>
      </c>
      <c r="D30" s="59">
        <v>900</v>
      </c>
      <c r="E30" s="59">
        <v>0</v>
      </c>
      <c r="F30" s="59">
        <v>0</v>
      </c>
      <c r="G30" s="59">
        <v>0</v>
      </c>
      <c r="H30" s="59">
        <f t="shared" si="0"/>
        <v>136</v>
      </c>
      <c r="I30" s="59">
        <f t="shared" si="1"/>
        <v>1800</v>
      </c>
      <c r="J30" s="27">
        <f t="shared" si="2"/>
        <v>1.5695326024235429E-2</v>
      </c>
      <c r="K30" s="27">
        <f t="shared" si="3"/>
        <v>5.4544628111695276E-3</v>
      </c>
    </row>
    <row r="31" spans="1:11" ht="15" customHeight="1">
      <c r="A31" s="29" t="s">
        <v>34</v>
      </c>
      <c r="B31" s="59">
        <v>52</v>
      </c>
      <c r="C31" s="59">
        <v>449</v>
      </c>
      <c r="D31" s="59">
        <v>512</v>
      </c>
      <c r="E31" s="59">
        <v>0</v>
      </c>
      <c r="F31" s="59">
        <v>0</v>
      </c>
      <c r="G31" s="59">
        <v>0</v>
      </c>
      <c r="H31" s="59">
        <f t="shared" si="0"/>
        <v>52</v>
      </c>
      <c r="I31" s="59">
        <f t="shared" si="1"/>
        <v>961</v>
      </c>
      <c r="J31" s="27">
        <f t="shared" si="2"/>
        <v>6.001154068090017E-3</v>
      </c>
      <c r="K31" s="27">
        <f t="shared" si="3"/>
        <v>2.9120770897410647E-3</v>
      </c>
    </row>
    <row r="32" spans="1:11" ht="15" customHeight="1">
      <c r="A32" s="29" t="s">
        <v>35</v>
      </c>
      <c r="B32" s="59">
        <v>55</v>
      </c>
      <c r="C32" s="59">
        <v>893</v>
      </c>
      <c r="D32" s="59">
        <v>986</v>
      </c>
      <c r="E32" s="59">
        <v>2</v>
      </c>
      <c r="F32" s="59">
        <v>0</v>
      </c>
      <c r="G32" s="59">
        <v>0</v>
      </c>
      <c r="H32" s="59">
        <f t="shared" si="0"/>
        <v>57</v>
      </c>
      <c r="I32" s="59">
        <f t="shared" si="1"/>
        <v>1879</v>
      </c>
      <c r="J32" s="27">
        <f t="shared" si="2"/>
        <v>6.5781881130986732E-3</v>
      </c>
      <c r="K32" s="27">
        <f t="shared" si="3"/>
        <v>5.6938531234375237E-3</v>
      </c>
    </row>
    <row r="33" spans="1:11" ht="15" customHeight="1">
      <c r="A33" s="29" t="s">
        <v>36</v>
      </c>
      <c r="B33" s="59">
        <v>241</v>
      </c>
      <c r="C33" s="59">
        <v>3022</v>
      </c>
      <c r="D33" s="59">
        <v>2974</v>
      </c>
      <c r="E33" s="59">
        <v>3</v>
      </c>
      <c r="F33" s="59">
        <v>0</v>
      </c>
      <c r="G33" s="59">
        <v>236</v>
      </c>
      <c r="H33" s="59">
        <f t="shared" si="0"/>
        <v>244</v>
      </c>
      <c r="I33" s="59">
        <f t="shared" si="1"/>
        <v>6232</v>
      </c>
      <c r="J33" s="27">
        <f t="shared" si="2"/>
        <v>2.8159261396422389E-2</v>
      </c>
      <c r="K33" s="27">
        <f t="shared" si="3"/>
        <v>1.8884562355115833E-2</v>
      </c>
    </row>
    <row r="34" spans="1:11" ht="15" customHeight="1">
      <c r="A34" s="29" t="s">
        <v>37</v>
      </c>
      <c r="B34" s="59">
        <v>74</v>
      </c>
      <c r="C34" s="59">
        <v>666</v>
      </c>
      <c r="D34" s="59">
        <v>814</v>
      </c>
      <c r="E34" s="59">
        <v>0</v>
      </c>
      <c r="F34" s="59">
        <v>0</v>
      </c>
      <c r="G34" s="59">
        <v>0</v>
      </c>
      <c r="H34" s="59">
        <f t="shared" si="0"/>
        <v>74</v>
      </c>
      <c r="I34" s="59">
        <f t="shared" si="1"/>
        <v>1480</v>
      </c>
      <c r="J34" s="27">
        <f t="shared" si="2"/>
        <v>8.5401038661281018E-3</v>
      </c>
      <c r="K34" s="27">
        <f t="shared" si="3"/>
        <v>4.4847805336282786E-3</v>
      </c>
    </row>
    <row r="35" spans="1:11" ht="15" customHeight="1">
      <c r="A35" s="29" t="s">
        <v>38</v>
      </c>
      <c r="B35" s="59">
        <v>3</v>
      </c>
      <c r="C35" s="59">
        <v>48</v>
      </c>
      <c r="D35" s="59">
        <v>0</v>
      </c>
      <c r="E35" s="59">
        <v>0</v>
      </c>
      <c r="F35" s="59">
        <v>0</v>
      </c>
      <c r="G35" s="59">
        <v>0</v>
      </c>
      <c r="H35" s="59">
        <f t="shared" si="0"/>
        <v>3</v>
      </c>
      <c r="I35" s="59">
        <f t="shared" si="1"/>
        <v>48</v>
      </c>
      <c r="J35" s="27">
        <f t="shared" si="2"/>
        <v>3.462204270051933E-4</v>
      </c>
      <c r="K35" s="27">
        <f t="shared" si="3"/>
        <v>1.4545234163118741E-4</v>
      </c>
    </row>
    <row r="36" spans="1:11" ht="15" customHeight="1">
      <c r="A36" s="29" t="s">
        <v>39</v>
      </c>
      <c r="B36" s="59">
        <v>88</v>
      </c>
      <c r="C36" s="59">
        <v>1401</v>
      </c>
      <c r="D36" s="59">
        <v>1482</v>
      </c>
      <c r="E36" s="59">
        <v>0</v>
      </c>
      <c r="F36" s="59">
        <v>0</v>
      </c>
      <c r="G36" s="59">
        <v>0</v>
      </c>
      <c r="H36" s="59">
        <f t="shared" si="0"/>
        <v>88</v>
      </c>
      <c r="I36" s="59">
        <f t="shared" si="1"/>
        <v>2883</v>
      </c>
      <c r="J36" s="27">
        <f t="shared" si="2"/>
        <v>1.0155799192152338E-2</v>
      </c>
      <c r="K36" s="27">
        <f t="shared" si="3"/>
        <v>8.7362312692231929E-3</v>
      </c>
    </row>
    <row r="37" spans="1:11" ht="15" customHeight="1">
      <c r="A37" s="29" t="s">
        <v>40</v>
      </c>
      <c r="B37" s="59">
        <v>247</v>
      </c>
      <c r="C37" s="59">
        <v>5889</v>
      </c>
      <c r="D37" s="59">
        <v>5799</v>
      </c>
      <c r="E37" s="59">
        <v>4</v>
      </c>
      <c r="F37" s="59">
        <v>0</v>
      </c>
      <c r="G37" s="59">
        <v>0</v>
      </c>
      <c r="H37" s="59">
        <f t="shared" si="0"/>
        <v>251</v>
      </c>
      <c r="I37" s="59">
        <f t="shared" si="1"/>
        <v>11688</v>
      </c>
      <c r="J37" s="27">
        <f t="shared" si="2"/>
        <v>2.8967109059434507E-2</v>
      </c>
      <c r="K37" s="27">
        <f t="shared" si="3"/>
        <v>3.5417645187194133E-2</v>
      </c>
    </row>
    <row r="38" spans="1:11" ht="15" customHeight="1">
      <c r="A38" s="29" t="s">
        <v>41</v>
      </c>
      <c r="B38" s="59">
        <v>172</v>
      </c>
      <c r="C38" s="59">
        <v>2137</v>
      </c>
      <c r="D38" s="59">
        <v>2354</v>
      </c>
      <c r="E38" s="59">
        <v>0</v>
      </c>
      <c r="F38" s="59">
        <v>0</v>
      </c>
      <c r="G38" s="59">
        <v>0</v>
      </c>
      <c r="H38" s="59">
        <f t="shared" si="0"/>
        <v>172</v>
      </c>
      <c r="I38" s="59">
        <f t="shared" si="1"/>
        <v>4491</v>
      </c>
      <c r="J38" s="27">
        <f t="shared" si="2"/>
        <v>1.984997114829775E-2</v>
      </c>
      <c r="K38" s="27">
        <f t="shared" si="3"/>
        <v>1.3608884713867972E-2</v>
      </c>
    </row>
    <row r="39" spans="1:11" ht="15" customHeight="1">
      <c r="A39" s="29" t="s">
        <v>42</v>
      </c>
      <c r="B39" s="59">
        <v>117</v>
      </c>
      <c r="C39" s="59">
        <v>1813</v>
      </c>
      <c r="D39" s="59">
        <v>1817</v>
      </c>
      <c r="E39" s="59">
        <v>0</v>
      </c>
      <c r="F39" s="59">
        <v>0</v>
      </c>
      <c r="G39" s="59">
        <v>0</v>
      </c>
      <c r="H39" s="59">
        <f t="shared" si="0"/>
        <v>117</v>
      </c>
      <c r="I39" s="59">
        <f t="shared" si="1"/>
        <v>3630</v>
      </c>
      <c r="J39" s="27">
        <f t="shared" si="2"/>
        <v>1.3502596653202539E-2</v>
      </c>
      <c r="K39" s="27">
        <f t="shared" si="3"/>
        <v>1.0999833335858548E-2</v>
      </c>
    </row>
    <row r="40" spans="1:11" ht="15" customHeight="1">
      <c r="A40" s="29" t="s">
        <v>43</v>
      </c>
      <c r="B40" s="59">
        <v>52</v>
      </c>
      <c r="C40" s="59">
        <v>180</v>
      </c>
      <c r="D40" s="59">
        <v>196</v>
      </c>
      <c r="E40" s="59">
        <v>0</v>
      </c>
      <c r="F40" s="59">
        <v>0</v>
      </c>
      <c r="G40" s="59">
        <v>0</v>
      </c>
      <c r="H40" s="59">
        <f t="shared" si="0"/>
        <v>52</v>
      </c>
      <c r="I40" s="59">
        <f t="shared" si="1"/>
        <v>376</v>
      </c>
      <c r="J40" s="27">
        <f t="shared" si="2"/>
        <v>6.001154068090017E-3</v>
      </c>
      <c r="K40" s="27">
        <f t="shared" si="3"/>
        <v>1.1393766761109681E-3</v>
      </c>
    </row>
    <row r="41" spans="1:11" ht="15" customHeight="1">
      <c r="A41" s="29" t="s">
        <v>44</v>
      </c>
      <c r="B41" s="59">
        <v>30</v>
      </c>
      <c r="C41" s="59">
        <v>220</v>
      </c>
      <c r="D41" s="59">
        <v>212</v>
      </c>
      <c r="E41" s="59">
        <v>0</v>
      </c>
      <c r="F41" s="59">
        <v>0</v>
      </c>
      <c r="G41" s="59">
        <v>0</v>
      </c>
      <c r="H41" s="59">
        <f t="shared" si="0"/>
        <v>30</v>
      </c>
      <c r="I41" s="59">
        <f t="shared" si="1"/>
        <v>432</v>
      </c>
      <c r="J41" s="27">
        <f t="shared" si="2"/>
        <v>3.462204270051933E-3</v>
      </c>
      <c r="K41" s="27">
        <f t="shared" si="3"/>
        <v>1.3090710746806867E-3</v>
      </c>
    </row>
    <row r="42" spans="1:11" ht="15" customHeight="1">
      <c r="A42" s="29" t="s">
        <v>45</v>
      </c>
      <c r="B42" s="59">
        <v>38</v>
      </c>
      <c r="C42" s="59">
        <v>125</v>
      </c>
      <c r="D42" s="59">
        <v>139</v>
      </c>
      <c r="E42" s="59">
        <v>0</v>
      </c>
      <c r="F42" s="59">
        <v>0</v>
      </c>
      <c r="G42" s="59">
        <v>0</v>
      </c>
      <c r="H42" s="59">
        <f t="shared" si="0"/>
        <v>38</v>
      </c>
      <c r="I42" s="59">
        <f t="shared" si="1"/>
        <v>264</v>
      </c>
      <c r="J42" s="27">
        <f t="shared" si="2"/>
        <v>4.3854587420657822E-3</v>
      </c>
      <c r="K42" s="27">
        <f t="shared" si="3"/>
        <v>7.999878789715307E-4</v>
      </c>
    </row>
    <row r="43" spans="1:11" ht="15" customHeight="1">
      <c r="A43" s="29" t="s">
        <v>46</v>
      </c>
      <c r="B43" s="59">
        <v>22</v>
      </c>
      <c r="C43" s="59">
        <v>134</v>
      </c>
      <c r="D43" s="59">
        <v>216</v>
      </c>
      <c r="E43" s="59">
        <v>0</v>
      </c>
      <c r="F43" s="59">
        <v>0</v>
      </c>
      <c r="G43" s="59">
        <v>0</v>
      </c>
      <c r="H43" s="59">
        <f t="shared" si="0"/>
        <v>22</v>
      </c>
      <c r="I43" s="59">
        <f t="shared" si="1"/>
        <v>350</v>
      </c>
      <c r="J43" s="27">
        <f t="shared" si="2"/>
        <v>2.5389497980380844E-3</v>
      </c>
      <c r="K43" s="27">
        <f t="shared" si="3"/>
        <v>1.0605899910607415E-3</v>
      </c>
    </row>
    <row r="44" spans="1:11" ht="15" customHeight="1">
      <c r="A44" s="29" t="s">
        <v>47</v>
      </c>
      <c r="B44" s="59">
        <v>677</v>
      </c>
      <c r="C44" s="59">
        <v>14452</v>
      </c>
      <c r="D44" s="59">
        <v>14865</v>
      </c>
      <c r="E44" s="59">
        <v>183</v>
      </c>
      <c r="F44" s="59">
        <v>6807</v>
      </c>
      <c r="G44" s="59">
        <v>8102</v>
      </c>
      <c r="H44" s="59">
        <f t="shared" si="0"/>
        <v>860</v>
      </c>
      <c r="I44" s="59">
        <f t="shared" si="1"/>
        <v>44226</v>
      </c>
      <c r="J44" s="27">
        <f t="shared" si="2"/>
        <v>9.9249855741488743E-2</v>
      </c>
      <c r="K44" s="27">
        <f t="shared" si="3"/>
        <v>0.13401615127043529</v>
      </c>
    </row>
    <row r="45" spans="1:11" ht="15" customHeight="1">
      <c r="A45" s="29" t="s">
        <v>48</v>
      </c>
      <c r="B45" s="59">
        <v>64</v>
      </c>
      <c r="C45" s="59">
        <v>351</v>
      </c>
      <c r="D45" s="59">
        <v>367</v>
      </c>
      <c r="E45" s="59">
        <v>2</v>
      </c>
      <c r="F45" s="59">
        <v>0</v>
      </c>
      <c r="G45" s="59">
        <v>0</v>
      </c>
      <c r="H45" s="59">
        <f t="shared" si="0"/>
        <v>66</v>
      </c>
      <c r="I45" s="59">
        <f t="shared" si="1"/>
        <v>718</v>
      </c>
      <c r="J45" s="27">
        <f t="shared" si="2"/>
        <v>7.6168493941142527E-3</v>
      </c>
      <c r="K45" s="27">
        <f t="shared" si="3"/>
        <v>2.1757246102331782E-3</v>
      </c>
    </row>
    <row r="46" spans="1:11" ht="5" customHeight="1">
      <c r="A46" s="12"/>
      <c r="B46" s="30"/>
      <c r="C46" s="16"/>
      <c r="D46" s="16"/>
      <c r="E46" s="16"/>
      <c r="F46" s="16"/>
      <c r="G46" s="16"/>
      <c r="H46" s="16"/>
      <c r="I46" s="16"/>
    </row>
    <row r="47" spans="1:11" ht="15" customHeight="1">
      <c r="A47" s="46" t="s">
        <v>4</v>
      </c>
      <c r="B47" s="54">
        <f>SUM(B7:B45)</f>
        <v>6635</v>
      </c>
      <c r="C47" s="54">
        <f t="shared" ref="C47:G47" si="4">SUM(C7:C45)</f>
        <v>110847</v>
      </c>
      <c r="D47" s="55">
        <f t="shared" si="4"/>
        <v>110663</v>
      </c>
      <c r="E47" s="54">
        <f t="shared" si="4"/>
        <v>2030</v>
      </c>
      <c r="F47" s="54">
        <f t="shared" si="4"/>
        <v>50238</v>
      </c>
      <c r="G47" s="55">
        <f t="shared" si="4"/>
        <v>58257</v>
      </c>
      <c r="H47" s="54">
        <f>B47+E47</f>
        <v>8665</v>
      </c>
      <c r="I47" s="55">
        <f>C47+D47+F47+G47</f>
        <v>330005</v>
      </c>
      <c r="J47" s="56">
        <f>SUM(J7:J45)</f>
        <v>0.99999999999999989</v>
      </c>
      <c r="K47" s="56">
        <f>SUM(K7:K45)</f>
        <v>1.0000000000000002</v>
      </c>
    </row>
    <row r="48" spans="1:11" ht="5" customHeight="1">
      <c r="A48" s="15"/>
      <c r="B48" s="17"/>
      <c r="C48" s="17"/>
      <c r="D48" s="17"/>
      <c r="E48" s="17"/>
      <c r="F48" s="17"/>
      <c r="G48" s="17"/>
      <c r="H48" s="17"/>
      <c r="I48" s="17"/>
    </row>
    <row r="49" spans="1:9" ht="15" customHeight="1">
      <c r="A49" s="58" t="s">
        <v>70</v>
      </c>
      <c r="B49" s="34">
        <v>11610</v>
      </c>
      <c r="C49" s="34">
        <v>472998</v>
      </c>
      <c r="D49" s="34">
        <v>472613</v>
      </c>
      <c r="E49" s="34">
        <v>9412</v>
      </c>
      <c r="F49" s="34">
        <v>592977</v>
      </c>
      <c r="G49" s="34">
        <v>587356</v>
      </c>
      <c r="H49" s="34">
        <f>B49+E49</f>
        <v>21022</v>
      </c>
      <c r="I49" s="34">
        <f>C49+D49+F49+G49</f>
        <v>2125944</v>
      </c>
    </row>
    <row r="50" spans="1:9" ht="15" customHeight="1">
      <c r="A50" s="58" t="s">
        <v>71</v>
      </c>
      <c r="B50" s="34">
        <f>B47</f>
        <v>6635</v>
      </c>
      <c r="C50" s="34">
        <f t="shared" ref="C50:I50" si="5">C47</f>
        <v>110847</v>
      </c>
      <c r="D50" s="34">
        <f t="shared" si="5"/>
        <v>110663</v>
      </c>
      <c r="E50" s="34">
        <f t="shared" si="5"/>
        <v>2030</v>
      </c>
      <c r="F50" s="34">
        <f t="shared" si="5"/>
        <v>50238</v>
      </c>
      <c r="G50" s="34">
        <f t="shared" si="5"/>
        <v>58257</v>
      </c>
      <c r="H50" s="34">
        <f t="shared" si="5"/>
        <v>8665</v>
      </c>
      <c r="I50" s="34">
        <f t="shared" si="5"/>
        <v>330005</v>
      </c>
    </row>
    <row r="51" spans="1:9" ht="15" customHeight="1">
      <c r="A51" s="58" t="s">
        <v>78</v>
      </c>
      <c r="B51" s="27">
        <f>(B50-B49)/B49</f>
        <v>-0.42850990525409133</v>
      </c>
      <c r="C51" s="27">
        <f t="shared" ref="C51:I51" si="6">(C50-C49)/C49</f>
        <v>-0.76565017188233353</v>
      </c>
      <c r="D51" s="27">
        <f t="shared" si="6"/>
        <v>-0.76584859070740752</v>
      </c>
      <c r="E51" s="27">
        <f t="shared" si="6"/>
        <v>-0.78431789205269864</v>
      </c>
      <c r="F51" s="27">
        <f t="shared" si="6"/>
        <v>-0.91527833288643567</v>
      </c>
      <c r="G51" s="27">
        <f t="shared" si="6"/>
        <v>-0.90081483801987206</v>
      </c>
      <c r="H51" s="27">
        <f t="shared" si="6"/>
        <v>-0.58781276757682432</v>
      </c>
      <c r="I51" s="27">
        <f t="shared" si="6"/>
        <v>-0.84477248695167884</v>
      </c>
    </row>
    <row r="52" spans="1:9" ht="15" customHeight="1"/>
    <row r="53" spans="1:9" ht="15" customHeight="1"/>
    <row r="54" spans="1:9" ht="15" customHeight="1"/>
    <row r="55" spans="1:9" ht="15" customHeight="1"/>
    <row r="56" spans="1:9" ht="15" customHeight="1"/>
    <row r="57" spans="1:9" ht="15" customHeight="1"/>
    <row r="58" spans="1:9" ht="15" customHeight="1"/>
    <row r="59" spans="1:9" ht="15" customHeight="1"/>
    <row r="60" spans="1:9" ht="15" customHeight="1"/>
    <row r="61" spans="1:9" ht="15" customHeight="1"/>
    <row r="62" spans="1:9" ht="15" customHeight="1"/>
    <row r="63" spans="1:9" ht="15" customHeight="1"/>
    <row r="64" spans="1:9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</sheetData>
  <mergeCells count="6">
    <mergeCell ref="C5:D5"/>
    <mergeCell ref="F5:G5"/>
    <mergeCell ref="J4:K4"/>
    <mergeCell ref="H4:I4"/>
    <mergeCell ref="B4:D4"/>
    <mergeCell ref="E4:G4"/>
  </mergeCells>
  <phoneticPr fontId="0" type="noConversion"/>
  <pageMargins left="0.43307086614173229" right="0.35433070866141736" top="0.39370078740157483" bottom="0.19685039370078741" header="0.51181102362204722" footer="0.51181102362204722"/>
  <pageSetup paperSize="9" scale="7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Φύλλο3"/>
  <dimension ref="A1:K90"/>
  <sheetViews>
    <sheetView zoomScale="80" zoomScaleNormal="80" workbookViewId="0">
      <pane ySplit="6" topLeftCell="A7" activePane="bottomLeft" state="frozen"/>
      <selection pane="bottomLeft" activeCell="L1" sqref="L1"/>
    </sheetView>
  </sheetViews>
  <sheetFormatPr defaultColWidth="8.81640625" defaultRowHeight="12.5"/>
  <cols>
    <col min="1" max="1" width="38.6328125" style="2" customWidth="1"/>
    <col min="2" max="11" width="13.6328125" style="2" customWidth="1"/>
    <col min="12" max="16384" width="8.81640625" style="2"/>
  </cols>
  <sheetData>
    <row r="1" spans="1:11" ht="15" customHeight="1">
      <c r="A1" s="21" t="s">
        <v>55</v>
      </c>
      <c r="B1" s="13"/>
      <c r="C1" s="13"/>
      <c r="D1" s="13"/>
      <c r="E1" s="12"/>
      <c r="F1" s="47" t="s">
        <v>50</v>
      </c>
      <c r="H1" s="14"/>
      <c r="I1" s="14"/>
    </row>
    <row r="2" spans="1:11" ht="15" customHeight="1">
      <c r="A2" s="21" t="s">
        <v>53</v>
      </c>
      <c r="B2" s="12"/>
      <c r="C2" s="12"/>
      <c r="D2"/>
      <c r="E2" s="12"/>
      <c r="F2" s="47" t="s">
        <v>62</v>
      </c>
      <c r="H2" s="14"/>
      <c r="I2" s="14"/>
    </row>
    <row r="3" spans="1:11" ht="15" customHeight="1">
      <c r="A3" s="26" t="s">
        <v>54</v>
      </c>
      <c r="B3" s="22"/>
      <c r="C3" s="23"/>
      <c r="D3" s="22"/>
      <c r="E3" s="22"/>
      <c r="F3" s="49" t="s">
        <v>82</v>
      </c>
      <c r="H3" s="14"/>
      <c r="I3" s="14"/>
      <c r="J3" s="24"/>
      <c r="K3" s="24"/>
    </row>
    <row r="4" spans="1:11" ht="15" customHeight="1">
      <c r="A4" s="42"/>
      <c r="B4" s="82" t="s">
        <v>5</v>
      </c>
      <c r="C4" s="83"/>
      <c r="D4" s="84"/>
      <c r="E4" s="82" t="s">
        <v>51</v>
      </c>
      <c r="F4" s="83"/>
      <c r="G4" s="84"/>
      <c r="H4" s="79" t="s">
        <v>6</v>
      </c>
      <c r="I4" s="80"/>
      <c r="J4" s="81" t="s">
        <v>49</v>
      </c>
      <c r="K4" s="81"/>
    </row>
    <row r="5" spans="1:11" ht="15" customHeight="1">
      <c r="A5" s="51" t="s">
        <v>1</v>
      </c>
      <c r="B5" s="52" t="s">
        <v>2</v>
      </c>
      <c r="C5" s="81" t="s">
        <v>3</v>
      </c>
      <c r="D5" s="80"/>
      <c r="E5" s="52" t="s">
        <v>2</v>
      </c>
      <c r="F5" s="81" t="s">
        <v>3</v>
      </c>
      <c r="G5" s="80"/>
      <c r="H5" s="52" t="s">
        <v>2</v>
      </c>
      <c r="I5" s="51" t="s">
        <v>52</v>
      </c>
      <c r="J5" s="50" t="s">
        <v>2</v>
      </c>
      <c r="K5" s="50" t="s">
        <v>52</v>
      </c>
    </row>
    <row r="6" spans="1:11" ht="15" customHeight="1">
      <c r="A6" s="57" t="s">
        <v>57</v>
      </c>
      <c r="B6" s="52" t="s">
        <v>7</v>
      </c>
      <c r="C6" s="74" t="s">
        <v>58</v>
      </c>
      <c r="D6" s="73" t="s">
        <v>59</v>
      </c>
      <c r="E6" s="52" t="s">
        <v>7</v>
      </c>
      <c r="F6" s="74" t="s">
        <v>58</v>
      </c>
      <c r="G6" s="73" t="s">
        <v>59</v>
      </c>
      <c r="H6" s="52" t="s">
        <v>7</v>
      </c>
      <c r="I6" s="51" t="s">
        <v>7</v>
      </c>
      <c r="J6" s="50" t="s">
        <v>7</v>
      </c>
      <c r="K6" s="50" t="s">
        <v>7</v>
      </c>
    </row>
    <row r="7" spans="1:11" ht="15" customHeight="1">
      <c r="A7" s="29" t="s">
        <v>10</v>
      </c>
      <c r="B7" s="59">
        <v>52</v>
      </c>
      <c r="C7" s="59">
        <v>52</v>
      </c>
      <c r="D7" s="59">
        <v>49</v>
      </c>
      <c r="E7" s="59">
        <v>0</v>
      </c>
      <c r="F7" s="59">
        <v>0</v>
      </c>
      <c r="G7" s="59">
        <v>0</v>
      </c>
      <c r="H7" s="59">
        <f t="shared" ref="H7:H31" si="0">B7+E7</f>
        <v>52</v>
      </c>
      <c r="I7" s="59">
        <f t="shared" ref="I7:I45" si="1">C7+D7+F7+G7</f>
        <v>101</v>
      </c>
      <c r="J7" s="27">
        <f>H7/$H$47</f>
        <v>5.0338818973862534E-3</v>
      </c>
      <c r="K7" s="27">
        <f>I7/$I$47</f>
        <v>2.5024280985510693E-4</v>
      </c>
    </row>
    <row r="8" spans="1:11" ht="15" customHeight="1">
      <c r="A8" s="29" t="s">
        <v>11</v>
      </c>
      <c r="B8" s="59">
        <v>155</v>
      </c>
      <c r="C8" s="59">
        <v>3253</v>
      </c>
      <c r="D8" s="59">
        <v>3228</v>
      </c>
      <c r="E8" s="59">
        <v>0</v>
      </c>
      <c r="F8" s="59">
        <v>0</v>
      </c>
      <c r="G8" s="59">
        <v>0</v>
      </c>
      <c r="H8" s="59">
        <f t="shared" si="0"/>
        <v>155</v>
      </c>
      <c r="I8" s="59">
        <f t="shared" si="1"/>
        <v>6481</v>
      </c>
      <c r="J8" s="27">
        <f t="shared" ref="J8:J45" si="2">H8/$H$47</f>
        <v>1.5004840271055178E-2</v>
      </c>
      <c r="K8" s="27">
        <f t="shared" ref="K8:K45" si="3">I8/$I$47</f>
        <v>1.6057659907633148E-2</v>
      </c>
    </row>
    <row r="9" spans="1:11" ht="15" customHeight="1">
      <c r="A9" s="29" t="s">
        <v>12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f t="shared" si="0"/>
        <v>0</v>
      </c>
      <c r="I9" s="59">
        <f t="shared" si="1"/>
        <v>0</v>
      </c>
      <c r="J9" s="27">
        <f t="shared" si="2"/>
        <v>0</v>
      </c>
      <c r="K9" s="27">
        <f t="shared" si="3"/>
        <v>0</v>
      </c>
    </row>
    <row r="10" spans="1:11" ht="15" customHeight="1">
      <c r="A10" s="29" t="s">
        <v>13</v>
      </c>
      <c r="B10" s="59">
        <v>42</v>
      </c>
      <c r="C10" s="59">
        <v>85</v>
      </c>
      <c r="D10" s="59">
        <v>86</v>
      </c>
      <c r="E10" s="59">
        <v>0</v>
      </c>
      <c r="F10" s="59">
        <v>0</v>
      </c>
      <c r="G10" s="59">
        <v>0</v>
      </c>
      <c r="H10" s="59">
        <f t="shared" si="0"/>
        <v>42</v>
      </c>
      <c r="I10" s="59">
        <f t="shared" si="1"/>
        <v>171</v>
      </c>
      <c r="J10" s="27">
        <f t="shared" si="2"/>
        <v>4.0658276863504358E-3</v>
      </c>
      <c r="K10" s="27">
        <f t="shared" si="3"/>
        <v>4.2367842064577513E-4</v>
      </c>
    </row>
    <row r="11" spans="1:11" ht="15" customHeight="1">
      <c r="A11" s="29" t="s">
        <v>14</v>
      </c>
      <c r="B11" s="59">
        <v>3148</v>
      </c>
      <c r="C11" s="59">
        <v>61782</v>
      </c>
      <c r="D11" s="59">
        <v>58473</v>
      </c>
      <c r="E11" s="59">
        <v>2397</v>
      </c>
      <c r="F11" s="59">
        <v>55842</v>
      </c>
      <c r="G11" s="59">
        <v>60155</v>
      </c>
      <c r="H11" s="59">
        <f t="shared" si="0"/>
        <v>5545</v>
      </c>
      <c r="I11" s="59">
        <f t="shared" si="1"/>
        <v>236252</v>
      </c>
      <c r="J11" s="27">
        <f t="shared" si="2"/>
        <v>0.53678606001936113</v>
      </c>
      <c r="K11" s="27">
        <f t="shared" si="3"/>
        <v>0.58535014172167055</v>
      </c>
    </row>
    <row r="12" spans="1:11" ht="15" customHeight="1">
      <c r="A12" s="29" t="s">
        <v>15</v>
      </c>
      <c r="B12" s="59">
        <v>225</v>
      </c>
      <c r="C12" s="59">
        <v>5002</v>
      </c>
      <c r="D12" s="59">
        <v>5220</v>
      </c>
      <c r="E12" s="59">
        <v>4</v>
      </c>
      <c r="F12" s="59">
        <v>39</v>
      </c>
      <c r="G12" s="59">
        <v>14</v>
      </c>
      <c r="H12" s="59">
        <f t="shared" si="0"/>
        <v>229</v>
      </c>
      <c r="I12" s="59">
        <f t="shared" si="1"/>
        <v>10275</v>
      </c>
      <c r="J12" s="27">
        <f t="shared" si="2"/>
        <v>2.2168441432720232E-2</v>
      </c>
      <c r="K12" s="27">
        <f t="shared" si="3"/>
        <v>2.5457870012487362E-2</v>
      </c>
    </row>
    <row r="13" spans="1:11" ht="15" customHeight="1">
      <c r="A13" s="29" t="s">
        <v>16</v>
      </c>
      <c r="B13" s="59">
        <v>230</v>
      </c>
      <c r="C13" s="59">
        <v>2510</v>
      </c>
      <c r="D13" s="59">
        <v>2913</v>
      </c>
      <c r="E13" s="59">
        <v>0</v>
      </c>
      <c r="F13" s="59">
        <v>0</v>
      </c>
      <c r="G13" s="59">
        <v>0</v>
      </c>
      <c r="H13" s="59">
        <f t="shared" si="0"/>
        <v>230</v>
      </c>
      <c r="I13" s="59">
        <f t="shared" si="1"/>
        <v>5423</v>
      </c>
      <c r="J13" s="27">
        <f t="shared" si="2"/>
        <v>2.2265246853823813E-2</v>
      </c>
      <c r="K13" s="27">
        <f t="shared" si="3"/>
        <v>1.3436304533111336E-2</v>
      </c>
    </row>
    <row r="14" spans="1:11" ht="15" customHeight="1">
      <c r="A14" s="29" t="s">
        <v>17</v>
      </c>
      <c r="B14" s="59">
        <v>42</v>
      </c>
      <c r="C14" s="59">
        <v>512</v>
      </c>
      <c r="D14" s="59">
        <v>572</v>
      </c>
      <c r="E14" s="59">
        <v>0</v>
      </c>
      <c r="F14" s="59">
        <v>0</v>
      </c>
      <c r="G14" s="59">
        <v>0</v>
      </c>
      <c r="H14" s="59">
        <f t="shared" si="0"/>
        <v>42</v>
      </c>
      <c r="I14" s="59">
        <f t="shared" si="1"/>
        <v>1084</v>
      </c>
      <c r="J14" s="27">
        <f t="shared" si="2"/>
        <v>4.0658276863504358E-3</v>
      </c>
      <c r="K14" s="27">
        <f t="shared" si="3"/>
        <v>2.6857743156726327E-3</v>
      </c>
    </row>
    <row r="15" spans="1:11" ht="15" customHeight="1">
      <c r="A15" s="29" t="s">
        <v>18</v>
      </c>
      <c r="B15" s="59">
        <v>70</v>
      </c>
      <c r="C15" s="59">
        <v>747</v>
      </c>
      <c r="D15" s="59">
        <v>845</v>
      </c>
      <c r="E15" s="59">
        <v>0</v>
      </c>
      <c r="F15" s="59">
        <v>0</v>
      </c>
      <c r="G15" s="59">
        <v>0</v>
      </c>
      <c r="H15" s="59">
        <f t="shared" si="0"/>
        <v>70</v>
      </c>
      <c r="I15" s="59">
        <f t="shared" si="1"/>
        <v>1592</v>
      </c>
      <c r="J15" s="27">
        <f t="shared" si="2"/>
        <v>6.7763794772507258E-3</v>
      </c>
      <c r="K15" s="27">
        <f t="shared" si="3"/>
        <v>3.9444213196963389E-3</v>
      </c>
    </row>
    <row r="16" spans="1:11" ht="15" customHeight="1">
      <c r="A16" s="29" t="s">
        <v>19</v>
      </c>
      <c r="B16" s="59">
        <v>437</v>
      </c>
      <c r="C16" s="59">
        <v>10543</v>
      </c>
      <c r="D16" s="59">
        <v>11833</v>
      </c>
      <c r="E16" s="59">
        <v>21</v>
      </c>
      <c r="F16" s="59">
        <v>366</v>
      </c>
      <c r="G16" s="59">
        <v>272</v>
      </c>
      <c r="H16" s="59">
        <f t="shared" si="0"/>
        <v>458</v>
      </c>
      <c r="I16" s="59">
        <f t="shared" si="1"/>
        <v>23014</v>
      </c>
      <c r="J16" s="27">
        <f t="shared" si="2"/>
        <v>4.4336882865440463E-2</v>
      </c>
      <c r="K16" s="27">
        <f t="shared" si="3"/>
        <v>5.7020673524806248E-2</v>
      </c>
    </row>
    <row r="17" spans="1:11" ht="15" customHeight="1">
      <c r="A17" s="29" t="s">
        <v>20</v>
      </c>
      <c r="B17" s="59">
        <v>18</v>
      </c>
      <c r="C17" s="59">
        <v>162</v>
      </c>
      <c r="D17" s="59">
        <v>191</v>
      </c>
      <c r="E17" s="59">
        <v>0</v>
      </c>
      <c r="F17" s="59">
        <v>0</v>
      </c>
      <c r="G17" s="59">
        <v>0</v>
      </c>
      <c r="H17" s="59">
        <f t="shared" si="0"/>
        <v>18</v>
      </c>
      <c r="I17" s="59">
        <f t="shared" si="1"/>
        <v>353</v>
      </c>
      <c r="J17" s="27">
        <f t="shared" si="2"/>
        <v>1.7424975798644724E-3</v>
      </c>
      <c r="K17" s="27">
        <f t="shared" si="3"/>
        <v>8.7461100870151235E-4</v>
      </c>
    </row>
    <row r="18" spans="1:11" ht="15" customHeight="1">
      <c r="A18" s="29" t="s">
        <v>21</v>
      </c>
      <c r="B18" s="59">
        <v>60</v>
      </c>
      <c r="C18" s="59">
        <v>114</v>
      </c>
      <c r="D18" s="59">
        <v>157</v>
      </c>
      <c r="E18" s="59">
        <v>0</v>
      </c>
      <c r="F18" s="59">
        <v>0</v>
      </c>
      <c r="G18" s="59">
        <v>0</v>
      </c>
      <c r="H18" s="59">
        <f t="shared" si="0"/>
        <v>60</v>
      </c>
      <c r="I18" s="59">
        <f t="shared" si="1"/>
        <v>271</v>
      </c>
      <c r="J18" s="27">
        <f t="shared" si="2"/>
        <v>5.8083252662149082E-3</v>
      </c>
      <c r="K18" s="27">
        <f t="shared" si="3"/>
        <v>6.7144357891815818E-4</v>
      </c>
    </row>
    <row r="19" spans="1:11" ht="15" customHeight="1">
      <c r="A19" s="29" t="s">
        <v>22</v>
      </c>
      <c r="B19" s="59">
        <v>110</v>
      </c>
      <c r="C19" s="59">
        <v>658</v>
      </c>
      <c r="D19" s="59">
        <v>544</v>
      </c>
      <c r="E19" s="59">
        <v>0</v>
      </c>
      <c r="F19" s="59">
        <v>0</v>
      </c>
      <c r="G19" s="59">
        <v>0</v>
      </c>
      <c r="H19" s="59">
        <f t="shared" si="0"/>
        <v>110</v>
      </c>
      <c r="I19" s="59">
        <f t="shared" si="1"/>
        <v>1202</v>
      </c>
      <c r="J19" s="27">
        <f t="shared" si="2"/>
        <v>1.0648596321393998E-2</v>
      </c>
      <c r="K19" s="27">
        <f t="shared" si="3"/>
        <v>2.9781372024340448E-3</v>
      </c>
    </row>
    <row r="20" spans="1:11" ht="15" customHeight="1">
      <c r="A20" s="29" t="s">
        <v>23</v>
      </c>
      <c r="B20" s="59">
        <v>26</v>
      </c>
      <c r="C20" s="59">
        <v>13</v>
      </c>
      <c r="D20" s="59">
        <v>33</v>
      </c>
      <c r="E20" s="59">
        <v>0</v>
      </c>
      <c r="F20" s="59">
        <v>0</v>
      </c>
      <c r="G20" s="59">
        <v>0</v>
      </c>
      <c r="H20" s="59">
        <f t="shared" si="0"/>
        <v>26</v>
      </c>
      <c r="I20" s="59">
        <f t="shared" si="1"/>
        <v>46</v>
      </c>
      <c r="J20" s="27">
        <f t="shared" si="2"/>
        <v>2.5169409486931267E-3</v>
      </c>
      <c r="K20" s="27">
        <f t="shared" si="3"/>
        <v>1.1397197280529622E-4</v>
      </c>
    </row>
    <row r="21" spans="1:11" ht="15" customHeight="1">
      <c r="A21" s="29" t="s">
        <v>24</v>
      </c>
      <c r="B21" s="59">
        <v>24</v>
      </c>
      <c r="C21" s="59">
        <v>52</v>
      </c>
      <c r="D21" s="59">
        <v>60</v>
      </c>
      <c r="E21" s="59">
        <v>0</v>
      </c>
      <c r="F21" s="59">
        <v>0</v>
      </c>
      <c r="G21" s="59">
        <v>0</v>
      </c>
      <c r="H21" s="59">
        <f t="shared" si="0"/>
        <v>24</v>
      </c>
      <c r="I21" s="59">
        <f t="shared" si="1"/>
        <v>112</v>
      </c>
      <c r="J21" s="27">
        <f t="shared" si="2"/>
        <v>2.323330106485963E-3</v>
      </c>
      <c r="K21" s="27">
        <f t="shared" si="3"/>
        <v>2.7749697726506907E-4</v>
      </c>
    </row>
    <row r="22" spans="1:11" ht="15" customHeight="1">
      <c r="A22" s="29" t="s">
        <v>25</v>
      </c>
      <c r="B22" s="59">
        <v>24</v>
      </c>
      <c r="C22" s="59">
        <v>59</v>
      </c>
      <c r="D22" s="59">
        <v>60</v>
      </c>
      <c r="E22" s="59">
        <v>0</v>
      </c>
      <c r="F22" s="59">
        <v>0</v>
      </c>
      <c r="G22" s="59">
        <v>0</v>
      </c>
      <c r="H22" s="59">
        <f t="shared" si="0"/>
        <v>24</v>
      </c>
      <c r="I22" s="59">
        <f t="shared" si="1"/>
        <v>119</v>
      </c>
      <c r="J22" s="27">
        <f t="shared" si="2"/>
        <v>2.323330106485963E-3</v>
      </c>
      <c r="K22" s="27">
        <f t="shared" si="3"/>
        <v>2.9484053834413591E-4</v>
      </c>
    </row>
    <row r="23" spans="1:11" ht="15" customHeight="1">
      <c r="A23" s="29" t="s">
        <v>26</v>
      </c>
      <c r="B23" s="59">
        <v>28</v>
      </c>
      <c r="C23" s="59">
        <v>486</v>
      </c>
      <c r="D23" s="59">
        <v>473</v>
      </c>
      <c r="E23" s="59">
        <v>0</v>
      </c>
      <c r="F23" s="59">
        <v>0</v>
      </c>
      <c r="G23" s="59">
        <v>0</v>
      </c>
      <c r="H23" s="59">
        <f t="shared" si="0"/>
        <v>28</v>
      </c>
      <c r="I23" s="59">
        <f t="shared" si="1"/>
        <v>959</v>
      </c>
      <c r="J23" s="27">
        <f t="shared" si="2"/>
        <v>2.7105517909002904E-3</v>
      </c>
      <c r="K23" s="27">
        <f t="shared" si="3"/>
        <v>2.3760678678321542E-3</v>
      </c>
    </row>
    <row r="24" spans="1:11" ht="15" customHeight="1">
      <c r="A24" s="29" t="s">
        <v>27</v>
      </c>
      <c r="B24" s="59">
        <v>86</v>
      </c>
      <c r="C24" s="59">
        <v>563</v>
      </c>
      <c r="D24" s="59">
        <v>621</v>
      </c>
      <c r="E24" s="59">
        <v>1</v>
      </c>
      <c r="F24" s="59">
        <v>0</v>
      </c>
      <c r="G24" s="59">
        <v>0</v>
      </c>
      <c r="H24" s="59">
        <f t="shared" si="0"/>
        <v>87</v>
      </c>
      <c r="I24" s="59">
        <f t="shared" si="1"/>
        <v>1184</v>
      </c>
      <c r="J24" s="27">
        <f t="shared" si="2"/>
        <v>8.4220716360116164E-3</v>
      </c>
      <c r="K24" s="27">
        <f t="shared" si="3"/>
        <v>2.9335394739450158E-3</v>
      </c>
    </row>
    <row r="25" spans="1:11" ht="15" customHeight="1">
      <c r="A25" s="29" t="s">
        <v>28</v>
      </c>
      <c r="B25" s="59">
        <v>165</v>
      </c>
      <c r="C25" s="59">
        <v>2868</v>
      </c>
      <c r="D25" s="59">
        <v>2664</v>
      </c>
      <c r="E25" s="59">
        <v>12</v>
      </c>
      <c r="F25" s="59">
        <v>108</v>
      </c>
      <c r="G25" s="59">
        <v>9</v>
      </c>
      <c r="H25" s="59">
        <f t="shared" si="0"/>
        <v>177</v>
      </c>
      <c r="I25" s="59">
        <f t="shared" si="1"/>
        <v>5649</v>
      </c>
      <c r="J25" s="27">
        <f t="shared" si="2"/>
        <v>1.7134559535333979E-2</v>
      </c>
      <c r="K25" s="27">
        <f t="shared" si="3"/>
        <v>1.3996253790806922E-2</v>
      </c>
    </row>
    <row r="26" spans="1:11" ht="15" customHeight="1">
      <c r="A26" s="29" t="s">
        <v>29</v>
      </c>
      <c r="B26" s="59">
        <v>156</v>
      </c>
      <c r="C26" s="59">
        <v>2344</v>
      </c>
      <c r="D26" s="59">
        <v>2400</v>
      </c>
      <c r="E26" s="59">
        <v>0</v>
      </c>
      <c r="F26" s="59">
        <v>0</v>
      </c>
      <c r="G26" s="59">
        <v>0</v>
      </c>
      <c r="H26" s="59">
        <f t="shared" si="0"/>
        <v>156</v>
      </c>
      <c r="I26" s="59">
        <f t="shared" si="1"/>
        <v>4744</v>
      </c>
      <c r="J26" s="27">
        <f t="shared" si="2"/>
        <v>1.5101645692158761E-2</v>
      </c>
      <c r="K26" s="27">
        <f t="shared" si="3"/>
        <v>1.1753979108441854E-2</v>
      </c>
    </row>
    <row r="27" spans="1:11" ht="15" customHeight="1">
      <c r="A27" s="29" t="s">
        <v>30</v>
      </c>
      <c r="B27" s="59">
        <v>24</v>
      </c>
      <c r="C27" s="59">
        <v>53</v>
      </c>
      <c r="D27" s="59">
        <v>57</v>
      </c>
      <c r="E27" s="59">
        <v>0</v>
      </c>
      <c r="F27" s="59">
        <v>0</v>
      </c>
      <c r="G27" s="59">
        <v>0</v>
      </c>
      <c r="H27" s="59">
        <f t="shared" si="0"/>
        <v>24</v>
      </c>
      <c r="I27" s="59">
        <f t="shared" si="1"/>
        <v>110</v>
      </c>
      <c r="J27" s="27">
        <f t="shared" si="2"/>
        <v>2.323330106485963E-3</v>
      </c>
      <c r="K27" s="27">
        <f t="shared" si="3"/>
        <v>2.725416740996214E-4</v>
      </c>
    </row>
    <row r="28" spans="1:11" ht="15" customHeight="1">
      <c r="A28" s="29" t="s">
        <v>31</v>
      </c>
      <c r="B28" s="59">
        <v>34</v>
      </c>
      <c r="C28" s="59">
        <v>241</v>
      </c>
      <c r="D28" s="59">
        <v>308</v>
      </c>
      <c r="E28" s="59">
        <v>0</v>
      </c>
      <c r="F28" s="59">
        <v>0</v>
      </c>
      <c r="G28" s="59">
        <v>0</v>
      </c>
      <c r="H28" s="59">
        <f t="shared" si="0"/>
        <v>34</v>
      </c>
      <c r="I28" s="59">
        <f t="shared" si="1"/>
        <v>549</v>
      </c>
      <c r="J28" s="27">
        <f t="shared" si="2"/>
        <v>3.2913843175217811E-3</v>
      </c>
      <c r="K28" s="27">
        <f t="shared" si="3"/>
        <v>1.3602307189153832E-3</v>
      </c>
    </row>
    <row r="29" spans="1:11" ht="15" customHeight="1">
      <c r="A29" s="29" t="s">
        <v>32</v>
      </c>
      <c r="B29" s="59">
        <v>38</v>
      </c>
      <c r="C29" s="59">
        <v>219</v>
      </c>
      <c r="D29" s="59">
        <v>257</v>
      </c>
      <c r="E29" s="59">
        <v>0</v>
      </c>
      <c r="F29" s="59">
        <v>0</v>
      </c>
      <c r="G29" s="59">
        <v>0</v>
      </c>
      <c r="H29" s="59">
        <f t="shared" si="0"/>
        <v>38</v>
      </c>
      <c r="I29" s="59">
        <f t="shared" si="1"/>
        <v>476</v>
      </c>
      <c r="J29" s="27">
        <f t="shared" si="2"/>
        <v>3.6786060019361085E-3</v>
      </c>
      <c r="K29" s="27">
        <f t="shared" si="3"/>
        <v>1.1793621533765437E-3</v>
      </c>
    </row>
    <row r="30" spans="1:11" ht="15" customHeight="1">
      <c r="A30" s="29" t="s">
        <v>33</v>
      </c>
      <c r="B30" s="59">
        <v>160</v>
      </c>
      <c r="C30" s="59">
        <v>1301</v>
      </c>
      <c r="D30" s="59">
        <v>1179</v>
      </c>
      <c r="E30" s="59">
        <v>0</v>
      </c>
      <c r="F30" s="59">
        <v>0</v>
      </c>
      <c r="G30" s="59">
        <v>0</v>
      </c>
      <c r="H30" s="59">
        <f t="shared" si="0"/>
        <v>160</v>
      </c>
      <c r="I30" s="59">
        <f t="shared" si="1"/>
        <v>2480</v>
      </c>
      <c r="J30" s="27">
        <f t="shared" si="2"/>
        <v>1.5488867376573089E-2</v>
      </c>
      <c r="K30" s="27">
        <f t="shared" si="3"/>
        <v>6.1445759251551012E-3</v>
      </c>
    </row>
    <row r="31" spans="1:11" ht="15" customHeight="1">
      <c r="A31" s="29" t="s">
        <v>34</v>
      </c>
      <c r="B31" s="59">
        <v>54</v>
      </c>
      <c r="C31" s="59">
        <v>505</v>
      </c>
      <c r="D31" s="59">
        <v>567</v>
      </c>
      <c r="E31" s="59">
        <v>0</v>
      </c>
      <c r="F31" s="59">
        <v>0</v>
      </c>
      <c r="G31" s="59">
        <v>0</v>
      </c>
      <c r="H31" s="59">
        <f t="shared" si="0"/>
        <v>54</v>
      </c>
      <c r="I31" s="59">
        <f t="shared" si="1"/>
        <v>1072</v>
      </c>
      <c r="J31" s="27">
        <f t="shared" si="2"/>
        <v>5.2274927395934171E-3</v>
      </c>
      <c r="K31" s="27">
        <f t="shared" si="3"/>
        <v>2.6560424966799467E-3</v>
      </c>
    </row>
    <row r="32" spans="1:11" ht="15" customHeight="1">
      <c r="A32" s="29" t="s">
        <v>35</v>
      </c>
      <c r="B32" s="59">
        <v>81</v>
      </c>
      <c r="C32" s="59">
        <v>1417</v>
      </c>
      <c r="D32" s="59">
        <v>1454</v>
      </c>
      <c r="E32" s="59">
        <v>5</v>
      </c>
      <c r="F32" s="59">
        <v>0</v>
      </c>
      <c r="G32" s="59">
        <v>0</v>
      </c>
      <c r="H32" s="59">
        <f t="shared" ref="H32:H45" si="4">B32+E32</f>
        <v>86</v>
      </c>
      <c r="I32" s="59">
        <f t="shared" si="1"/>
        <v>2871</v>
      </c>
      <c r="J32" s="27">
        <f t="shared" si="2"/>
        <v>8.3252662149080354E-3</v>
      </c>
      <c r="K32" s="27">
        <f t="shared" si="3"/>
        <v>7.1133376940001186E-3</v>
      </c>
    </row>
    <row r="33" spans="1:11" ht="15" customHeight="1">
      <c r="A33" s="29" t="s">
        <v>36</v>
      </c>
      <c r="B33" s="59">
        <v>257</v>
      </c>
      <c r="C33" s="59">
        <v>3810</v>
      </c>
      <c r="D33" s="59">
        <v>3959</v>
      </c>
      <c r="E33" s="59">
        <v>3</v>
      </c>
      <c r="F33" s="59">
        <v>310</v>
      </c>
      <c r="G33" s="59">
        <v>2</v>
      </c>
      <c r="H33" s="59">
        <f t="shared" si="4"/>
        <v>260</v>
      </c>
      <c r="I33" s="59">
        <f t="shared" si="1"/>
        <v>8081</v>
      </c>
      <c r="J33" s="27">
        <f t="shared" si="2"/>
        <v>2.516940948693127E-2</v>
      </c>
      <c r="K33" s="27">
        <f t="shared" si="3"/>
        <v>2.0021902439991277E-2</v>
      </c>
    </row>
    <row r="34" spans="1:11" ht="15" customHeight="1">
      <c r="A34" s="29" t="s">
        <v>37</v>
      </c>
      <c r="B34" s="59">
        <v>88</v>
      </c>
      <c r="C34" s="59">
        <v>742</v>
      </c>
      <c r="D34" s="59">
        <v>960</v>
      </c>
      <c r="E34" s="59">
        <v>0</v>
      </c>
      <c r="F34" s="59">
        <v>0</v>
      </c>
      <c r="G34" s="59">
        <v>0</v>
      </c>
      <c r="H34" s="59">
        <f t="shared" si="4"/>
        <v>88</v>
      </c>
      <c r="I34" s="59">
        <f t="shared" si="1"/>
        <v>1702</v>
      </c>
      <c r="J34" s="27">
        <f t="shared" si="2"/>
        <v>8.5188770571151991E-3</v>
      </c>
      <c r="K34" s="27">
        <f t="shared" si="3"/>
        <v>4.2169629937959608E-3</v>
      </c>
    </row>
    <row r="35" spans="1:11" ht="15" customHeight="1">
      <c r="A35" s="29" t="s">
        <v>38</v>
      </c>
      <c r="B35" s="59">
        <v>8</v>
      </c>
      <c r="C35" s="59">
        <v>84</v>
      </c>
      <c r="D35" s="59">
        <v>131</v>
      </c>
      <c r="E35" s="59">
        <v>0</v>
      </c>
      <c r="F35" s="59">
        <v>0</v>
      </c>
      <c r="G35" s="59">
        <v>0</v>
      </c>
      <c r="H35" s="59">
        <f t="shared" si="4"/>
        <v>8</v>
      </c>
      <c r="I35" s="59">
        <f t="shared" si="1"/>
        <v>215</v>
      </c>
      <c r="J35" s="27">
        <f t="shared" si="2"/>
        <v>7.7444336882865445E-4</v>
      </c>
      <c r="K35" s="27">
        <f t="shared" si="3"/>
        <v>5.3269509028562373E-4</v>
      </c>
    </row>
    <row r="36" spans="1:11" ht="15" customHeight="1">
      <c r="A36" s="29" t="s">
        <v>39</v>
      </c>
      <c r="B36" s="59">
        <v>100</v>
      </c>
      <c r="C36" s="59">
        <v>1771</v>
      </c>
      <c r="D36" s="59">
        <v>1890</v>
      </c>
      <c r="E36" s="59">
        <v>0</v>
      </c>
      <c r="F36" s="59">
        <v>0</v>
      </c>
      <c r="G36" s="59">
        <v>0</v>
      </c>
      <c r="H36" s="59">
        <f t="shared" si="4"/>
        <v>100</v>
      </c>
      <c r="I36" s="59">
        <f t="shared" si="1"/>
        <v>3661</v>
      </c>
      <c r="J36" s="27">
        <f t="shared" si="2"/>
        <v>9.6805421103581795E-3</v>
      </c>
      <c r="K36" s="27">
        <f t="shared" si="3"/>
        <v>9.0706824443519459E-3</v>
      </c>
    </row>
    <row r="37" spans="1:11" ht="15" customHeight="1">
      <c r="A37" s="29" t="s">
        <v>40</v>
      </c>
      <c r="B37" s="59">
        <v>321</v>
      </c>
      <c r="C37" s="59">
        <v>7212</v>
      </c>
      <c r="D37" s="59">
        <v>6874</v>
      </c>
      <c r="E37" s="59">
        <v>5</v>
      </c>
      <c r="F37" s="59">
        <v>49</v>
      </c>
      <c r="G37" s="59">
        <v>2</v>
      </c>
      <c r="H37" s="59">
        <f t="shared" si="4"/>
        <v>326</v>
      </c>
      <c r="I37" s="59">
        <f t="shared" si="1"/>
        <v>14137</v>
      </c>
      <c r="J37" s="27">
        <f t="shared" si="2"/>
        <v>3.155856727976767E-2</v>
      </c>
      <c r="K37" s="27">
        <f t="shared" si="3"/>
        <v>3.5026560424966796E-2</v>
      </c>
    </row>
    <row r="38" spans="1:11" ht="15" customHeight="1">
      <c r="A38" s="29" t="s">
        <v>41</v>
      </c>
      <c r="B38" s="59">
        <v>196</v>
      </c>
      <c r="C38" s="59">
        <v>2205</v>
      </c>
      <c r="D38" s="59">
        <v>2292</v>
      </c>
      <c r="E38" s="59">
        <v>0</v>
      </c>
      <c r="F38" s="59">
        <v>0</v>
      </c>
      <c r="G38" s="59">
        <v>0</v>
      </c>
      <c r="H38" s="59">
        <f t="shared" si="4"/>
        <v>196</v>
      </c>
      <c r="I38" s="59">
        <f t="shared" si="1"/>
        <v>4497</v>
      </c>
      <c r="J38" s="27">
        <f t="shared" si="2"/>
        <v>1.8973862536302032E-2</v>
      </c>
      <c r="K38" s="27">
        <f t="shared" si="3"/>
        <v>1.1141999167509069E-2</v>
      </c>
    </row>
    <row r="39" spans="1:11" ht="15" customHeight="1">
      <c r="A39" s="29" t="s">
        <v>42</v>
      </c>
      <c r="B39" s="59">
        <v>139</v>
      </c>
      <c r="C39" s="59">
        <v>2458</v>
      </c>
      <c r="D39" s="59">
        <v>2559</v>
      </c>
      <c r="E39" s="59">
        <v>0</v>
      </c>
      <c r="F39" s="59">
        <v>0</v>
      </c>
      <c r="G39" s="59">
        <v>0</v>
      </c>
      <c r="H39" s="59">
        <f t="shared" si="4"/>
        <v>139</v>
      </c>
      <c r="I39" s="59">
        <f t="shared" si="1"/>
        <v>5017</v>
      </c>
      <c r="J39" s="27">
        <f t="shared" si="2"/>
        <v>1.3455953533397871E-2</v>
      </c>
      <c r="K39" s="27">
        <f t="shared" si="3"/>
        <v>1.243037799052546E-2</v>
      </c>
    </row>
    <row r="40" spans="1:11" ht="15" customHeight="1">
      <c r="A40" s="29" t="s">
        <v>43</v>
      </c>
      <c r="B40" s="59">
        <v>58</v>
      </c>
      <c r="C40" s="59">
        <v>262</v>
      </c>
      <c r="D40" s="59">
        <v>299</v>
      </c>
      <c r="E40" s="59">
        <v>0</v>
      </c>
      <c r="F40" s="59">
        <v>0</v>
      </c>
      <c r="G40" s="59">
        <v>0</v>
      </c>
      <c r="H40" s="59">
        <f t="shared" si="4"/>
        <v>58</v>
      </c>
      <c r="I40" s="59">
        <f t="shared" si="1"/>
        <v>561</v>
      </c>
      <c r="J40" s="27">
        <f t="shared" si="2"/>
        <v>5.6147144240077445E-3</v>
      </c>
      <c r="K40" s="27">
        <f t="shared" si="3"/>
        <v>1.3899625379080692E-3</v>
      </c>
    </row>
    <row r="41" spans="1:11" ht="15" customHeight="1">
      <c r="A41" s="29" t="s">
        <v>44</v>
      </c>
      <c r="B41" s="59">
        <v>36</v>
      </c>
      <c r="C41" s="59">
        <v>254</v>
      </c>
      <c r="D41" s="59">
        <v>262</v>
      </c>
      <c r="E41" s="59">
        <v>0</v>
      </c>
      <c r="F41" s="59">
        <v>0</v>
      </c>
      <c r="G41" s="59">
        <v>0</v>
      </c>
      <c r="H41" s="59">
        <f t="shared" si="4"/>
        <v>36</v>
      </c>
      <c r="I41" s="59">
        <f t="shared" si="1"/>
        <v>516</v>
      </c>
      <c r="J41" s="27">
        <f t="shared" si="2"/>
        <v>3.4849951597289448E-3</v>
      </c>
      <c r="K41" s="27">
        <f t="shared" si="3"/>
        <v>1.2784682166854969E-3</v>
      </c>
    </row>
    <row r="42" spans="1:11" ht="15" customHeight="1">
      <c r="A42" s="29" t="s">
        <v>45</v>
      </c>
      <c r="B42" s="59">
        <v>42</v>
      </c>
      <c r="C42" s="59">
        <v>190</v>
      </c>
      <c r="D42" s="59">
        <v>209</v>
      </c>
      <c r="E42" s="59">
        <v>0</v>
      </c>
      <c r="F42" s="59">
        <v>0</v>
      </c>
      <c r="G42" s="59">
        <v>0</v>
      </c>
      <c r="H42" s="59">
        <f t="shared" si="4"/>
        <v>42</v>
      </c>
      <c r="I42" s="59">
        <f t="shared" si="1"/>
        <v>399</v>
      </c>
      <c r="J42" s="27">
        <f t="shared" si="2"/>
        <v>4.0658276863504358E-3</v>
      </c>
      <c r="K42" s="27">
        <f t="shared" si="3"/>
        <v>9.8858298150680856E-4</v>
      </c>
    </row>
    <row r="43" spans="1:11" ht="15" customHeight="1">
      <c r="A43" s="29" t="s">
        <v>46</v>
      </c>
      <c r="B43" s="59">
        <v>26</v>
      </c>
      <c r="C43" s="59">
        <v>151</v>
      </c>
      <c r="D43" s="59">
        <v>258</v>
      </c>
      <c r="E43" s="59">
        <v>0</v>
      </c>
      <c r="F43" s="59">
        <v>0</v>
      </c>
      <c r="G43" s="59">
        <v>0</v>
      </c>
      <c r="H43" s="59">
        <f t="shared" si="4"/>
        <v>26</v>
      </c>
      <c r="I43" s="59">
        <f t="shared" si="1"/>
        <v>409</v>
      </c>
      <c r="J43" s="27">
        <f t="shared" si="2"/>
        <v>2.5169409486931267E-3</v>
      </c>
      <c r="K43" s="27">
        <f t="shared" si="3"/>
        <v>1.0133594973340469E-3</v>
      </c>
    </row>
    <row r="44" spans="1:11" ht="15" customHeight="1">
      <c r="A44" s="29" t="s">
        <v>47</v>
      </c>
      <c r="B44" s="59">
        <v>772</v>
      </c>
      <c r="C44" s="59">
        <v>17223</v>
      </c>
      <c r="D44" s="59">
        <v>17796</v>
      </c>
      <c r="E44" s="59">
        <v>278</v>
      </c>
      <c r="F44" s="59">
        <v>10266</v>
      </c>
      <c r="G44" s="59">
        <v>11635</v>
      </c>
      <c r="H44" s="59">
        <f t="shared" si="4"/>
        <v>1050</v>
      </c>
      <c r="I44" s="59">
        <f t="shared" si="1"/>
        <v>56920</v>
      </c>
      <c r="J44" s="27">
        <f t="shared" si="2"/>
        <v>0.10164569215876089</v>
      </c>
      <c r="K44" s="27">
        <f t="shared" si="3"/>
        <v>0.14102792808864045</v>
      </c>
    </row>
    <row r="45" spans="1:11" ht="15" customHeight="1">
      <c r="A45" s="29" t="s">
        <v>48</v>
      </c>
      <c r="B45" s="59">
        <v>72</v>
      </c>
      <c r="C45" s="59">
        <v>439</v>
      </c>
      <c r="D45" s="59">
        <v>464</v>
      </c>
      <c r="E45" s="59">
        <v>0</v>
      </c>
      <c r="F45" s="59">
        <v>0</v>
      </c>
      <c r="G45" s="59">
        <v>0</v>
      </c>
      <c r="H45" s="59">
        <f t="shared" si="4"/>
        <v>72</v>
      </c>
      <c r="I45" s="59">
        <f t="shared" si="1"/>
        <v>903</v>
      </c>
      <c r="J45" s="27">
        <f t="shared" si="2"/>
        <v>6.9699903194578895E-3</v>
      </c>
      <c r="K45" s="27">
        <f t="shared" si="3"/>
        <v>2.2373193791996194E-3</v>
      </c>
    </row>
    <row r="46" spans="1:11" ht="5" customHeight="1">
      <c r="A46" s="12"/>
      <c r="B46" s="16"/>
      <c r="C46" s="16"/>
      <c r="D46" s="16"/>
      <c r="E46" s="16"/>
      <c r="F46" s="16"/>
      <c r="G46" s="16"/>
      <c r="H46" s="16"/>
      <c r="I46" s="16"/>
    </row>
    <row r="47" spans="1:11" ht="15" customHeight="1">
      <c r="A47" s="46" t="s">
        <v>4</v>
      </c>
      <c r="B47" s="54">
        <f>SUM(B7:B45)</f>
        <v>7604</v>
      </c>
      <c r="C47" s="54">
        <f t="shared" ref="C47:I47" si="5">SUM(C7:C45)</f>
        <v>132342</v>
      </c>
      <c r="D47" s="55">
        <f t="shared" si="5"/>
        <v>132197</v>
      </c>
      <c r="E47" s="54">
        <f t="shared" si="5"/>
        <v>2726</v>
      </c>
      <c r="F47" s="54">
        <f t="shared" si="5"/>
        <v>66980</v>
      </c>
      <c r="G47" s="55">
        <f t="shared" si="5"/>
        <v>72089</v>
      </c>
      <c r="H47" s="54">
        <f t="shared" si="5"/>
        <v>10330</v>
      </c>
      <c r="I47" s="55">
        <f t="shared" si="5"/>
        <v>403608</v>
      </c>
      <c r="J47" s="56">
        <f>SUM(J7:J45)</f>
        <v>1.0000000000000002</v>
      </c>
      <c r="K47" s="56">
        <f>SUM(K7:K45)</f>
        <v>0.99999999999999978</v>
      </c>
    </row>
    <row r="48" spans="1:11" ht="5" customHeight="1">
      <c r="A48" s="15"/>
      <c r="B48" s="16"/>
      <c r="C48" s="16"/>
      <c r="D48" s="16"/>
      <c r="E48" s="16"/>
      <c r="F48" s="16"/>
      <c r="G48" s="16"/>
      <c r="H48" s="16"/>
      <c r="I48" s="16"/>
    </row>
    <row r="49" spans="1:9" ht="15" customHeight="1">
      <c r="A49" s="58" t="s">
        <v>66</v>
      </c>
      <c r="B49" s="59">
        <v>9837</v>
      </c>
      <c r="C49" s="59">
        <v>240240</v>
      </c>
      <c r="D49" s="59">
        <v>239476</v>
      </c>
      <c r="E49" s="59">
        <v>6842</v>
      </c>
      <c r="F49" s="59">
        <v>280301</v>
      </c>
      <c r="G49" s="59">
        <v>268663</v>
      </c>
      <c r="H49" s="59">
        <f>B49+E49</f>
        <v>16679</v>
      </c>
      <c r="I49" s="59">
        <f>C49+D49+F49+G49</f>
        <v>1028680</v>
      </c>
    </row>
    <row r="50" spans="1:9" ht="15" customHeight="1">
      <c r="A50" s="58" t="s">
        <v>67</v>
      </c>
      <c r="B50" s="59">
        <f>B47</f>
        <v>7604</v>
      </c>
      <c r="C50" s="59">
        <f t="shared" ref="C50:I50" si="6">C47</f>
        <v>132342</v>
      </c>
      <c r="D50" s="59">
        <f t="shared" si="6"/>
        <v>132197</v>
      </c>
      <c r="E50" s="59">
        <f t="shared" si="6"/>
        <v>2726</v>
      </c>
      <c r="F50" s="59">
        <f t="shared" si="6"/>
        <v>66980</v>
      </c>
      <c r="G50" s="59">
        <f t="shared" si="6"/>
        <v>72089</v>
      </c>
      <c r="H50" s="59">
        <f t="shared" si="6"/>
        <v>10330</v>
      </c>
      <c r="I50" s="59">
        <f t="shared" si="6"/>
        <v>403608</v>
      </c>
    </row>
    <row r="51" spans="1:9" ht="15" customHeight="1">
      <c r="A51" s="58" t="s">
        <v>78</v>
      </c>
      <c r="B51" s="27">
        <f>(B50-B49)/B49</f>
        <v>-0.22700010165700926</v>
      </c>
      <c r="C51" s="27">
        <f t="shared" ref="C51:I51" si="7">(C50-C49)/C49</f>
        <v>-0.44912587412587412</v>
      </c>
      <c r="D51" s="27">
        <f t="shared" si="7"/>
        <v>-0.44797390970285123</v>
      </c>
      <c r="E51" s="27">
        <f t="shared" si="7"/>
        <v>-0.60157848582285878</v>
      </c>
      <c r="F51" s="27">
        <f t="shared" si="7"/>
        <v>-0.7610425934977042</v>
      </c>
      <c r="G51" s="27">
        <f t="shared" si="7"/>
        <v>-0.73167499804587899</v>
      </c>
      <c r="H51" s="27">
        <f t="shared" si="7"/>
        <v>-0.38065831284849211</v>
      </c>
      <c r="I51" s="27">
        <f t="shared" si="7"/>
        <v>-0.60764474860986895</v>
      </c>
    </row>
    <row r="52" spans="1:9" ht="15" customHeight="1">
      <c r="A52" s="1"/>
    </row>
    <row r="53" spans="1:9" ht="15" customHeight="1">
      <c r="A53" s="1"/>
    </row>
    <row r="54" spans="1:9" ht="15" customHeight="1">
      <c r="A54" s="1"/>
    </row>
    <row r="55" spans="1:9" ht="15" customHeight="1">
      <c r="A55" s="1"/>
    </row>
    <row r="56" spans="1:9" ht="15" customHeight="1">
      <c r="A56" s="1"/>
    </row>
    <row r="57" spans="1:9" ht="15" customHeight="1">
      <c r="A57" s="1"/>
    </row>
    <row r="58" spans="1:9" ht="15" customHeight="1"/>
    <row r="59" spans="1:9" ht="15" customHeight="1">
      <c r="A59" s="4"/>
    </row>
    <row r="60" spans="1:9" ht="15" customHeight="1"/>
    <row r="61" spans="1:9" ht="15" customHeight="1">
      <c r="A61" s="4"/>
    </row>
    <row r="62" spans="1:9" ht="15" customHeight="1">
      <c r="A62" s="4"/>
    </row>
    <row r="63" spans="1:9" ht="15" customHeight="1">
      <c r="A63" s="4"/>
      <c r="B63" s="5"/>
      <c r="C63" s="5"/>
      <c r="D63" s="5"/>
      <c r="E63" s="5"/>
      <c r="F63" s="5"/>
      <c r="G63" s="5"/>
    </row>
    <row r="64" spans="1:9" ht="15" customHeight="1">
      <c r="A64" s="4"/>
      <c r="F64" s="8"/>
    </row>
    <row r="65" spans="1:7" ht="15" customHeight="1">
      <c r="F65" s="8"/>
    </row>
    <row r="66" spans="1:7" ht="15" customHeight="1">
      <c r="A66" s="4"/>
    </row>
    <row r="67" spans="1:7" ht="15" customHeight="1">
      <c r="A67" s="4"/>
    </row>
    <row r="68" spans="1:7" ht="15" customHeight="1">
      <c r="A68" s="4"/>
      <c r="B68" s="5"/>
      <c r="C68" s="5"/>
      <c r="D68" s="5"/>
      <c r="E68" s="5"/>
      <c r="F68" s="5"/>
      <c r="G68" s="5"/>
    </row>
    <row r="69" spans="1:7" ht="15" customHeight="1"/>
    <row r="70" spans="1:7" ht="15" customHeight="1"/>
    <row r="71" spans="1:7" ht="15" customHeight="1"/>
    <row r="72" spans="1:7" ht="15" customHeight="1"/>
    <row r="73" spans="1:7" ht="15" customHeight="1"/>
    <row r="74" spans="1:7" ht="15" customHeight="1"/>
    <row r="75" spans="1:7" ht="15" customHeight="1"/>
    <row r="76" spans="1:7" ht="15" customHeight="1"/>
    <row r="77" spans="1:7" ht="15" customHeight="1"/>
    <row r="78" spans="1:7" ht="15" customHeight="1"/>
    <row r="79" spans="1:7" ht="15" customHeight="1"/>
    <row r="80" spans="1:7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</sheetData>
  <mergeCells count="6">
    <mergeCell ref="J4:K4"/>
    <mergeCell ref="H4:I4"/>
    <mergeCell ref="C5:D5"/>
    <mergeCell ref="F5:G5"/>
    <mergeCell ref="B4:D4"/>
    <mergeCell ref="E4:G4"/>
  </mergeCells>
  <phoneticPr fontId="0" type="noConversion"/>
  <pageMargins left="0.43307086614173229" right="0.35433070866141736" top="0.39370078740157483" bottom="0.19685039370078741" header="0.51181102362204722" footer="0.51181102362204722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Φύλλο4"/>
  <dimension ref="A1:R68"/>
  <sheetViews>
    <sheetView zoomScale="80" zoomScaleNormal="80" workbookViewId="0">
      <pane ySplit="6" topLeftCell="A7" activePane="bottomLeft" state="frozen"/>
      <selection pane="bottomLeft" sqref="A1:B3"/>
    </sheetView>
  </sheetViews>
  <sheetFormatPr defaultColWidth="8.81640625" defaultRowHeight="12.5"/>
  <cols>
    <col min="1" max="1" width="38.6328125" style="2" customWidth="1"/>
    <col min="2" max="11" width="13.6328125" style="2" customWidth="1"/>
    <col min="12" max="16384" width="8.81640625" style="2"/>
  </cols>
  <sheetData>
    <row r="1" spans="1:18" ht="15" customHeight="1">
      <c r="A1" s="21" t="s">
        <v>55</v>
      </c>
      <c r="B1" s="13"/>
      <c r="C1" s="13"/>
      <c r="D1" s="13"/>
      <c r="E1" s="12"/>
      <c r="F1" s="47" t="s">
        <v>50</v>
      </c>
      <c r="H1" s="14"/>
      <c r="I1" s="14"/>
    </row>
    <row r="2" spans="1:18" ht="15" customHeight="1">
      <c r="A2" s="21" t="s">
        <v>53</v>
      </c>
      <c r="B2" s="12"/>
      <c r="C2" s="12"/>
      <c r="D2"/>
      <c r="E2" s="12"/>
      <c r="F2" s="47" t="s">
        <v>63</v>
      </c>
      <c r="H2" s="14"/>
      <c r="I2" s="14"/>
    </row>
    <row r="3" spans="1:18" ht="15" customHeight="1">
      <c r="A3" s="26" t="s">
        <v>54</v>
      </c>
      <c r="B3" s="22"/>
      <c r="C3" s="23"/>
      <c r="D3" s="22"/>
      <c r="E3" s="22"/>
      <c r="F3" s="49" t="s">
        <v>82</v>
      </c>
      <c r="H3" s="14"/>
      <c r="I3" s="14"/>
      <c r="J3" s="24"/>
      <c r="K3" s="24"/>
    </row>
    <row r="4" spans="1:18" ht="15" customHeight="1">
      <c r="A4" s="42"/>
      <c r="B4" s="82" t="s">
        <v>5</v>
      </c>
      <c r="C4" s="83"/>
      <c r="D4" s="84"/>
      <c r="E4" s="82" t="s">
        <v>51</v>
      </c>
      <c r="F4" s="83"/>
      <c r="G4" s="84"/>
      <c r="H4" s="79" t="s">
        <v>6</v>
      </c>
      <c r="I4" s="80"/>
      <c r="J4" s="81" t="s">
        <v>49</v>
      </c>
      <c r="K4" s="81"/>
    </row>
    <row r="5" spans="1:18" ht="15" customHeight="1">
      <c r="A5" s="64" t="s">
        <v>1</v>
      </c>
      <c r="B5" s="63" t="s">
        <v>2</v>
      </c>
      <c r="C5" s="81" t="s">
        <v>3</v>
      </c>
      <c r="D5" s="80"/>
      <c r="E5" s="63" t="s">
        <v>2</v>
      </c>
      <c r="F5" s="81" t="s">
        <v>3</v>
      </c>
      <c r="G5" s="80"/>
      <c r="H5" s="63" t="s">
        <v>2</v>
      </c>
      <c r="I5" s="64" t="s">
        <v>52</v>
      </c>
      <c r="J5" s="65" t="s">
        <v>2</v>
      </c>
      <c r="K5" s="65" t="s">
        <v>52</v>
      </c>
    </row>
    <row r="6" spans="1:18" ht="15" customHeight="1">
      <c r="A6" s="57" t="s">
        <v>57</v>
      </c>
      <c r="B6" s="63" t="s">
        <v>7</v>
      </c>
      <c r="C6" s="76" t="s">
        <v>58</v>
      </c>
      <c r="D6" s="75" t="s">
        <v>59</v>
      </c>
      <c r="E6" s="63" t="s">
        <v>7</v>
      </c>
      <c r="F6" s="76" t="s">
        <v>58</v>
      </c>
      <c r="G6" s="75" t="s">
        <v>59</v>
      </c>
      <c r="H6" s="63" t="s">
        <v>7</v>
      </c>
      <c r="I6" s="64" t="s">
        <v>7</v>
      </c>
      <c r="J6" s="65" t="s">
        <v>7</v>
      </c>
      <c r="K6" s="65" t="s">
        <v>7</v>
      </c>
    </row>
    <row r="7" spans="1:18" ht="15" customHeight="1">
      <c r="A7" s="29" t="s">
        <v>10</v>
      </c>
      <c r="B7" s="35">
        <v>54</v>
      </c>
      <c r="C7" s="34">
        <v>71</v>
      </c>
      <c r="D7" s="34">
        <v>53</v>
      </c>
      <c r="E7" s="34">
        <v>2</v>
      </c>
      <c r="F7" s="34">
        <v>0</v>
      </c>
      <c r="G7" s="34">
        <v>0</v>
      </c>
      <c r="H7" s="35">
        <f t="shared" ref="H7:H45" si="0">B7+E7</f>
        <v>56</v>
      </c>
      <c r="I7" s="35">
        <f t="shared" ref="I7:I45" si="1">C7+D7+F7+G7</f>
        <v>124</v>
      </c>
      <c r="J7" s="27">
        <f>H7/$H$47</f>
        <v>4.4529262086513994E-3</v>
      </c>
      <c r="K7" s="27">
        <f>I7/$I$47</f>
        <v>2.2683244947947442E-4</v>
      </c>
      <c r="L7" s="35"/>
      <c r="M7" s="35"/>
      <c r="N7" s="35"/>
      <c r="O7" s="35"/>
      <c r="P7" s="35"/>
      <c r="Q7" s="35"/>
      <c r="R7" s="35"/>
    </row>
    <row r="8" spans="1:18" ht="15" customHeight="1">
      <c r="A8" s="29" t="s">
        <v>11</v>
      </c>
      <c r="B8" s="35">
        <v>164</v>
      </c>
      <c r="C8" s="34">
        <v>3449</v>
      </c>
      <c r="D8" s="34">
        <v>3849</v>
      </c>
      <c r="E8" s="34">
        <v>0</v>
      </c>
      <c r="F8" s="34">
        <v>0</v>
      </c>
      <c r="G8" s="34">
        <v>0</v>
      </c>
      <c r="H8" s="35">
        <f t="shared" si="0"/>
        <v>164</v>
      </c>
      <c r="I8" s="35">
        <f t="shared" si="1"/>
        <v>7298</v>
      </c>
      <c r="J8" s="27">
        <f t="shared" ref="J8:J45" si="2">H8/$H$47</f>
        <v>1.3040712468193385E-2</v>
      </c>
      <c r="K8" s="27">
        <f t="shared" ref="K8:K45" si="3">I8/$I$47</f>
        <v>1.3350187228235518E-2</v>
      </c>
      <c r="M8" s="35"/>
      <c r="N8" s="35"/>
      <c r="O8" s="35"/>
      <c r="P8" s="35"/>
      <c r="Q8" s="35"/>
      <c r="R8" s="35"/>
    </row>
    <row r="9" spans="1:18" ht="15" customHeight="1">
      <c r="A9" s="29" t="s">
        <v>12</v>
      </c>
      <c r="B9" s="35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5">
        <f t="shared" si="0"/>
        <v>0</v>
      </c>
      <c r="I9" s="35">
        <f t="shared" si="1"/>
        <v>0</v>
      </c>
      <c r="J9" s="27">
        <f t="shared" si="2"/>
        <v>0</v>
      </c>
      <c r="K9" s="27">
        <f t="shared" si="3"/>
        <v>0</v>
      </c>
      <c r="M9" s="35"/>
      <c r="N9" s="35"/>
      <c r="O9" s="35"/>
      <c r="P9" s="35"/>
      <c r="Q9" s="35"/>
      <c r="R9" s="35"/>
    </row>
    <row r="10" spans="1:18" ht="15" customHeight="1">
      <c r="A10" s="29" t="s">
        <v>13</v>
      </c>
      <c r="B10" s="35">
        <v>54</v>
      </c>
      <c r="C10" s="34">
        <v>177</v>
      </c>
      <c r="D10" s="34">
        <v>189</v>
      </c>
      <c r="E10" s="34">
        <v>0</v>
      </c>
      <c r="F10" s="34">
        <v>0</v>
      </c>
      <c r="G10" s="34">
        <v>0</v>
      </c>
      <c r="H10" s="35">
        <f t="shared" si="0"/>
        <v>54</v>
      </c>
      <c r="I10" s="35">
        <f t="shared" si="1"/>
        <v>366</v>
      </c>
      <c r="J10" s="27">
        <f t="shared" si="2"/>
        <v>4.2938931297709926E-3</v>
      </c>
      <c r="K10" s="27">
        <f t="shared" si="3"/>
        <v>6.6952158475393252E-4</v>
      </c>
      <c r="M10" s="35"/>
      <c r="N10" s="35"/>
      <c r="O10" s="35"/>
      <c r="P10" s="35"/>
      <c r="Q10" s="35"/>
      <c r="R10" s="35"/>
    </row>
    <row r="11" spans="1:18" ht="15" customHeight="1">
      <c r="A11" s="29" t="s">
        <v>14</v>
      </c>
      <c r="B11" s="35">
        <v>3965</v>
      </c>
      <c r="C11" s="34">
        <v>76997</v>
      </c>
      <c r="D11" s="34">
        <v>81680</v>
      </c>
      <c r="E11" s="34">
        <v>2682</v>
      </c>
      <c r="F11" s="34">
        <v>80874</v>
      </c>
      <c r="G11" s="34">
        <v>74431</v>
      </c>
      <c r="H11" s="35">
        <f t="shared" si="0"/>
        <v>6647</v>
      </c>
      <c r="I11" s="35">
        <f t="shared" si="1"/>
        <v>313982</v>
      </c>
      <c r="J11" s="27">
        <f t="shared" si="2"/>
        <v>0.52854643765903309</v>
      </c>
      <c r="K11" s="27">
        <f t="shared" si="3"/>
        <v>0.574365372197293</v>
      </c>
      <c r="M11" s="35"/>
      <c r="N11" s="35"/>
      <c r="O11" s="35"/>
      <c r="P11" s="35"/>
      <c r="Q11" s="35"/>
      <c r="R11" s="35"/>
    </row>
    <row r="12" spans="1:18" ht="15" customHeight="1">
      <c r="A12" s="29" t="s">
        <v>15</v>
      </c>
      <c r="B12" s="35">
        <v>315</v>
      </c>
      <c r="C12" s="34">
        <v>7200</v>
      </c>
      <c r="D12" s="34">
        <v>7056</v>
      </c>
      <c r="E12" s="34">
        <v>8</v>
      </c>
      <c r="F12" s="34">
        <v>117</v>
      </c>
      <c r="G12" s="34">
        <v>95</v>
      </c>
      <c r="H12" s="35">
        <f t="shared" si="0"/>
        <v>323</v>
      </c>
      <c r="I12" s="35">
        <f t="shared" si="1"/>
        <v>14468</v>
      </c>
      <c r="J12" s="27">
        <f t="shared" si="2"/>
        <v>2.5683842239185749E-2</v>
      </c>
      <c r="K12" s="27">
        <f t="shared" si="3"/>
        <v>2.6466224831201902E-2</v>
      </c>
      <c r="M12" s="35"/>
      <c r="N12" s="35"/>
      <c r="O12" s="35"/>
      <c r="P12" s="35"/>
      <c r="Q12" s="35"/>
      <c r="R12" s="35"/>
    </row>
    <row r="13" spans="1:18" ht="15" customHeight="1">
      <c r="A13" s="29" t="s">
        <v>16</v>
      </c>
      <c r="B13" s="35">
        <v>226</v>
      </c>
      <c r="C13" s="34">
        <v>3430</v>
      </c>
      <c r="D13" s="34">
        <v>3101</v>
      </c>
      <c r="E13" s="34">
        <v>0</v>
      </c>
      <c r="F13" s="34">
        <v>0</v>
      </c>
      <c r="G13" s="34">
        <v>0</v>
      </c>
      <c r="H13" s="35">
        <f t="shared" si="0"/>
        <v>226</v>
      </c>
      <c r="I13" s="35">
        <f t="shared" si="1"/>
        <v>6531</v>
      </c>
      <c r="J13" s="27">
        <f t="shared" si="2"/>
        <v>1.7970737913486006E-2</v>
      </c>
      <c r="K13" s="27">
        <f t="shared" si="3"/>
        <v>1.1947118770568125E-2</v>
      </c>
      <c r="M13" s="35"/>
      <c r="N13" s="35"/>
      <c r="O13" s="35"/>
      <c r="P13" s="35"/>
      <c r="Q13" s="35"/>
      <c r="R13" s="35"/>
    </row>
    <row r="14" spans="1:18" ht="15" customHeight="1">
      <c r="A14" s="29" t="s">
        <v>17</v>
      </c>
      <c r="B14" s="35">
        <v>43</v>
      </c>
      <c r="C14" s="34">
        <v>875</v>
      </c>
      <c r="D14" s="34">
        <v>701</v>
      </c>
      <c r="E14" s="34">
        <v>0</v>
      </c>
      <c r="F14" s="34">
        <v>0</v>
      </c>
      <c r="G14" s="34">
        <v>0</v>
      </c>
      <c r="H14" s="35">
        <f t="shared" si="0"/>
        <v>43</v>
      </c>
      <c r="I14" s="35">
        <f t="shared" si="1"/>
        <v>1576</v>
      </c>
      <c r="J14" s="27">
        <f t="shared" si="2"/>
        <v>3.4192111959287534E-3</v>
      </c>
      <c r="K14" s="27">
        <f t="shared" si="3"/>
        <v>2.8829672611262232E-3</v>
      </c>
      <c r="M14" s="35"/>
      <c r="N14" s="35"/>
      <c r="O14" s="35"/>
      <c r="P14" s="35"/>
      <c r="Q14" s="35"/>
      <c r="R14" s="35"/>
    </row>
    <row r="15" spans="1:18" ht="15" customHeight="1">
      <c r="A15" s="29" t="s">
        <v>18</v>
      </c>
      <c r="B15" s="35">
        <v>79</v>
      </c>
      <c r="C15" s="34">
        <v>1207</v>
      </c>
      <c r="D15" s="34">
        <v>965</v>
      </c>
      <c r="E15" s="34">
        <v>1</v>
      </c>
      <c r="F15" s="34">
        <v>0</v>
      </c>
      <c r="G15" s="34">
        <v>33</v>
      </c>
      <c r="H15" s="35">
        <f t="shared" si="0"/>
        <v>80</v>
      </c>
      <c r="I15" s="35">
        <f t="shared" si="1"/>
        <v>2205</v>
      </c>
      <c r="J15" s="27">
        <f t="shared" si="2"/>
        <v>6.3613231552162846E-3</v>
      </c>
      <c r="K15" s="27">
        <f t="shared" si="3"/>
        <v>4.0335931540503309E-3</v>
      </c>
      <c r="M15" s="35"/>
      <c r="N15" s="35"/>
      <c r="O15" s="35"/>
      <c r="P15" s="35"/>
      <c r="Q15" s="35"/>
      <c r="R15" s="35"/>
    </row>
    <row r="16" spans="1:18" ht="15" customHeight="1">
      <c r="A16" s="29" t="s">
        <v>19</v>
      </c>
      <c r="B16" s="35">
        <v>536</v>
      </c>
      <c r="C16" s="34">
        <v>15419</v>
      </c>
      <c r="D16" s="34">
        <v>15374</v>
      </c>
      <c r="E16" s="34">
        <v>87</v>
      </c>
      <c r="F16" s="34">
        <v>1463</v>
      </c>
      <c r="G16" s="34">
        <v>952</v>
      </c>
      <c r="H16" s="35">
        <f t="shared" si="0"/>
        <v>623</v>
      </c>
      <c r="I16" s="35">
        <f t="shared" si="1"/>
        <v>33208</v>
      </c>
      <c r="J16" s="27">
        <f t="shared" si="2"/>
        <v>4.953880407124682E-2</v>
      </c>
      <c r="K16" s="27">
        <f t="shared" si="3"/>
        <v>6.074719340576118E-2</v>
      </c>
      <c r="M16" s="35"/>
      <c r="N16" s="35"/>
      <c r="O16" s="35"/>
      <c r="P16" s="35"/>
      <c r="Q16" s="35"/>
      <c r="R16" s="35"/>
    </row>
    <row r="17" spans="1:18" ht="15" customHeight="1">
      <c r="A17" s="29" t="s">
        <v>20</v>
      </c>
      <c r="B17" s="35">
        <v>28</v>
      </c>
      <c r="C17" s="34">
        <v>339</v>
      </c>
      <c r="D17" s="34">
        <v>327</v>
      </c>
      <c r="E17" s="34">
        <v>0</v>
      </c>
      <c r="F17" s="34">
        <v>0</v>
      </c>
      <c r="G17" s="34">
        <v>0</v>
      </c>
      <c r="H17" s="35">
        <f t="shared" si="0"/>
        <v>28</v>
      </c>
      <c r="I17" s="35">
        <f t="shared" si="1"/>
        <v>666</v>
      </c>
      <c r="J17" s="27">
        <f t="shared" si="2"/>
        <v>2.2264631043256997E-3</v>
      </c>
      <c r="K17" s="27">
        <f t="shared" si="3"/>
        <v>1.2183097689784674E-3</v>
      </c>
      <c r="M17" s="35"/>
      <c r="N17" s="35"/>
      <c r="O17" s="35"/>
      <c r="P17" s="35"/>
      <c r="Q17" s="35"/>
      <c r="R17" s="35"/>
    </row>
    <row r="18" spans="1:18" ht="15" customHeight="1">
      <c r="A18" s="29" t="s">
        <v>21</v>
      </c>
      <c r="B18" s="35">
        <v>66</v>
      </c>
      <c r="C18" s="34">
        <v>234</v>
      </c>
      <c r="D18" s="34">
        <v>197</v>
      </c>
      <c r="E18" s="34">
        <v>0</v>
      </c>
      <c r="F18" s="34">
        <v>0</v>
      </c>
      <c r="G18" s="34">
        <v>0</v>
      </c>
      <c r="H18" s="35">
        <f t="shared" si="0"/>
        <v>66</v>
      </c>
      <c r="I18" s="35">
        <f t="shared" si="1"/>
        <v>431</v>
      </c>
      <c r="J18" s="27">
        <f t="shared" si="2"/>
        <v>5.2480916030534352E-3</v>
      </c>
      <c r="K18" s="27">
        <f t="shared" si="3"/>
        <v>7.884256913359151E-4</v>
      </c>
      <c r="M18" s="35"/>
      <c r="N18" s="35"/>
      <c r="O18" s="35"/>
      <c r="P18" s="35"/>
      <c r="Q18" s="35"/>
      <c r="R18" s="35"/>
    </row>
    <row r="19" spans="1:18" ht="15" customHeight="1">
      <c r="A19" s="29" t="s">
        <v>22</v>
      </c>
      <c r="B19" s="35">
        <v>126</v>
      </c>
      <c r="C19" s="34">
        <v>1049</v>
      </c>
      <c r="D19" s="34">
        <v>815</v>
      </c>
      <c r="E19" s="34">
        <v>0</v>
      </c>
      <c r="F19" s="34">
        <v>0</v>
      </c>
      <c r="G19" s="34">
        <v>0</v>
      </c>
      <c r="H19" s="35">
        <f t="shared" si="0"/>
        <v>126</v>
      </c>
      <c r="I19" s="35">
        <f t="shared" si="1"/>
        <v>1864</v>
      </c>
      <c r="J19" s="27">
        <f t="shared" si="2"/>
        <v>1.0019083969465648E-2</v>
      </c>
      <c r="K19" s="27">
        <f t="shared" si="3"/>
        <v>3.4098039179817764E-3</v>
      </c>
      <c r="M19" s="35"/>
      <c r="N19" s="35"/>
      <c r="O19" s="35"/>
      <c r="P19" s="35"/>
      <c r="Q19" s="35"/>
      <c r="R19" s="35"/>
    </row>
    <row r="20" spans="1:18" ht="15" customHeight="1">
      <c r="A20" s="29" t="s">
        <v>23</v>
      </c>
      <c r="B20" s="35">
        <v>22</v>
      </c>
      <c r="C20" s="34">
        <v>101</v>
      </c>
      <c r="D20" s="34">
        <v>134</v>
      </c>
      <c r="E20" s="34">
        <v>0</v>
      </c>
      <c r="F20" s="34">
        <v>0</v>
      </c>
      <c r="G20" s="34">
        <v>0</v>
      </c>
      <c r="H20" s="35">
        <f t="shared" si="0"/>
        <v>22</v>
      </c>
      <c r="I20" s="35">
        <f t="shared" si="1"/>
        <v>235</v>
      </c>
      <c r="J20" s="27">
        <f t="shared" si="2"/>
        <v>1.7493638676844784E-3</v>
      </c>
      <c r="K20" s="27">
        <f t="shared" si="3"/>
        <v>4.2988407764255228E-4</v>
      </c>
      <c r="M20" s="35"/>
      <c r="N20" s="35"/>
      <c r="O20" s="35"/>
      <c r="P20" s="35"/>
      <c r="Q20" s="35"/>
      <c r="R20" s="35"/>
    </row>
    <row r="21" spans="1:18" ht="15" customHeight="1">
      <c r="A21" s="29" t="s">
        <v>24</v>
      </c>
      <c r="B21" s="35">
        <v>30</v>
      </c>
      <c r="C21" s="34">
        <v>78</v>
      </c>
      <c r="D21" s="34">
        <v>76</v>
      </c>
      <c r="E21" s="34">
        <v>0</v>
      </c>
      <c r="F21" s="34">
        <v>0</v>
      </c>
      <c r="G21" s="34">
        <v>0</v>
      </c>
      <c r="H21" s="35">
        <f t="shared" si="0"/>
        <v>30</v>
      </c>
      <c r="I21" s="35">
        <f t="shared" si="1"/>
        <v>154</v>
      </c>
      <c r="J21" s="27">
        <f t="shared" si="2"/>
        <v>2.3854961832061069E-3</v>
      </c>
      <c r="K21" s="27">
        <f t="shared" si="3"/>
        <v>2.8171126790192788E-4</v>
      </c>
      <c r="M21" s="35"/>
      <c r="N21" s="35"/>
      <c r="O21" s="35"/>
      <c r="P21" s="35"/>
      <c r="Q21" s="35"/>
      <c r="R21" s="35"/>
    </row>
    <row r="22" spans="1:18" ht="15" customHeight="1">
      <c r="A22" s="29" t="s">
        <v>25</v>
      </c>
      <c r="B22" s="35">
        <v>24</v>
      </c>
      <c r="C22" s="34">
        <v>100</v>
      </c>
      <c r="D22" s="34">
        <v>85</v>
      </c>
      <c r="E22" s="34">
        <v>0</v>
      </c>
      <c r="F22" s="34">
        <v>0</v>
      </c>
      <c r="G22" s="34">
        <v>0</v>
      </c>
      <c r="H22" s="35">
        <f t="shared" si="0"/>
        <v>24</v>
      </c>
      <c r="I22" s="35">
        <f t="shared" si="1"/>
        <v>185</v>
      </c>
      <c r="J22" s="27">
        <f t="shared" si="2"/>
        <v>1.9083969465648854E-3</v>
      </c>
      <c r="K22" s="27">
        <f t="shared" si="3"/>
        <v>3.3841938027179649E-4</v>
      </c>
      <c r="M22" s="35"/>
      <c r="N22" s="35"/>
      <c r="O22" s="35"/>
      <c r="P22" s="35"/>
      <c r="Q22" s="35"/>
      <c r="R22" s="35"/>
    </row>
    <row r="23" spans="1:18" ht="15" customHeight="1">
      <c r="A23" s="29" t="s">
        <v>26</v>
      </c>
      <c r="B23" s="35">
        <v>38</v>
      </c>
      <c r="C23" s="34">
        <v>840</v>
      </c>
      <c r="D23" s="34">
        <v>648</v>
      </c>
      <c r="E23" s="34">
        <v>2</v>
      </c>
      <c r="F23" s="34">
        <v>113</v>
      </c>
      <c r="G23" s="34">
        <v>32</v>
      </c>
      <c r="H23" s="35">
        <f t="shared" si="0"/>
        <v>40</v>
      </c>
      <c r="I23" s="35">
        <f t="shared" si="1"/>
        <v>1633</v>
      </c>
      <c r="J23" s="27">
        <f t="shared" si="2"/>
        <v>3.1806615776081423E-3</v>
      </c>
      <c r="K23" s="27">
        <f t="shared" si="3"/>
        <v>2.9872370161288849E-3</v>
      </c>
      <c r="M23" s="35"/>
      <c r="N23" s="35"/>
      <c r="O23" s="35"/>
      <c r="P23" s="35"/>
      <c r="Q23" s="35"/>
      <c r="R23" s="35"/>
    </row>
    <row r="24" spans="1:18" ht="15" customHeight="1">
      <c r="A24" s="29" t="s">
        <v>27</v>
      </c>
      <c r="B24" s="35">
        <v>100</v>
      </c>
      <c r="C24" s="34">
        <v>888</v>
      </c>
      <c r="D24" s="34">
        <v>653</v>
      </c>
      <c r="E24" s="34">
        <v>0</v>
      </c>
      <c r="F24" s="34">
        <v>0</v>
      </c>
      <c r="G24" s="34">
        <v>0</v>
      </c>
      <c r="H24" s="35">
        <f t="shared" si="0"/>
        <v>100</v>
      </c>
      <c r="I24" s="35">
        <f t="shared" si="1"/>
        <v>1541</v>
      </c>
      <c r="J24" s="27">
        <f t="shared" si="2"/>
        <v>7.9516539440203562E-3</v>
      </c>
      <c r="K24" s="27">
        <f t="shared" si="3"/>
        <v>2.8189419729666939E-3</v>
      </c>
      <c r="M24" s="35"/>
      <c r="N24" s="35"/>
      <c r="O24" s="35"/>
      <c r="P24" s="35"/>
      <c r="Q24" s="35"/>
      <c r="R24" s="35"/>
    </row>
    <row r="25" spans="1:18" ht="15" customHeight="1">
      <c r="A25" s="29" t="s">
        <v>28</v>
      </c>
      <c r="B25" s="35">
        <v>180</v>
      </c>
      <c r="C25" s="34">
        <v>3475</v>
      </c>
      <c r="D25" s="34">
        <v>2776</v>
      </c>
      <c r="E25" s="34">
        <v>21</v>
      </c>
      <c r="F25" s="34">
        <v>38</v>
      </c>
      <c r="G25" s="34">
        <v>69</v>
      </c>
      <c r="H25" s="35">
        <f t="shared" si="0"/>
        <v>201</v>
      </c>
      <c r="I25" s="35">
        <f t="shared" si="1"/>
        <v>6358</v>
      </c>
      <c r="J25" s="27">
        <f t="shared" si="2"/>
        <v>1.5982824427480915E-2</v>
      </c>
      <c r="K25" s="27">
        <f t="shared" si="3"/>
        <v>1.1630650917665309E-2</v>
      </c>
      <c r="M25" s="35"/>
      <c r="N25" s="35"/>
      <c r="O25" s="35"/>
      <c r="P25" s="35"/>
      <c r="Q25" s="35"/>
      <c r="R25" s="35"/>
    </row>
    <row r="26" spans="1:18" ht="15" customHeight="1">
      <c r="A26" s="29" t="s">
        <v>29</v>
      </c>
      <c r="B26" s="35">
        <v>186</v>
      </c>
      <c r="C26" s="34">
        <v>3248</v>
      </c>
      <c r="D26" s="34">
        <v>3371</v>
      </c>
      <c r="E26" s="34">
        <v>0</v>
      </c>
      <c r="F26" s="34">
        <v>0</v>
      </c>
      <c r="G26" s="34">
        <v>0</v>
      </c>
      <c r="H26" s="35">
        <f t="shared" si="0"/>
        <v>186</v>
      </c>
      <c r="I26" s="35">
        <f t="shared" si="1"/>
        <v>6619</v>
      </c>
      <c r="J26" s="27">
        <f t="shared" si="2"/>
        <v>1.4790076335877863E-2</v>
      </c>
      <c r="K26" s="27">
        <f t="shared" si="3"/>
        <v>1.2108096637940654E-2</v>
      </c>
      <c r="M26" s="35"/>
      <c r="N26" s="35"/>
      <c r="O26" s="35"/>
      <c r="P26" s="35"/>
      <c r="Q26" s="35"/>
      <c r="R26" s="35"/>
    </row>
    <row r="27" spans="1:18" ht="15" customHeight="1">
      <c r="A27" s="29" t="s">
        <v>30</v>
      </c>
      <c r="B27" s="35">
        <v>26</v>
      </c>
      <c r="C27" s="34">
        <v>128</v>
      </c>
      <c r="D27" s="34">
        <v>99</v>
      </c>
      <c r="E27" s="34">
        <v>0</v>
      </c>
      <c r="F27" s="34">
        <v>0</v>
      </c>
      <c r="G27" s="34">
        <v>0</v>
      </c>
      <c r="H27" s="35">
        <f t="shared" si="0"/>
        <v>26</v>
      </c>
      <c r="I27" s="35">
        <f t="shared" si="1"/>
        <v>227</v>
      </c>
      <c r="J27" s="27">
        <f t="shared" si="2"/>
        <v>2.0674300254452924E-3</v>
      </c>
      <c r="K27" s="27">
        <f t="shared" si="3"/>
        <v>4.1524972606323137E-4</v>
      </c>
      <c r="M27" s="35"/>
      <c r="N27" s="35"/>
      <c r="O27" s="35"/>
      <c r="P27" s="35"/>
      <c r="Q27" s="35"/>
      <c r="R27" s="35"/>
    </row>
    <row r="28" spans="1:18" ht="15" customHeight="1">
      <c r="A28" s="29" t="s">
        <v>31</v>
      </c>
      <c r="B28" s="35">
        <v>40</v>
      </c>
      <c r="C28" s="34">
        <v>554</v>
      </c>
      <c r="D28" s="34">
        <v>507</v>
      </c>
      <c r="E28" s="34">
        <v>0</v>
      </c>
      <c r="F28" s="34">
        <v>0</v>
      </c>
      <c r="G28" s="34">
        <v>0</v>
      </c>
      <c r="H28" s="35">
        <f t="shared" si="0"/>
        <v>40</v>
      </c>
      <c r="I28" s="35">
        <f t="shared" si="1"/>
        <v>1061</v>
      </c>
      <c r="J28" s="27">
        <f t="shared" si="2"/>
        <v>3.1806615776081423E-3</v>
      </c>
      <c r="K28" s="27">
        <f t="shared" si="3"/>
        <v>1.9408808782074383E-3</v>
      </c>
      <c r="M28" s="35"/>
      <c r="N28" s="35"/>
      <c r="O28" s="35"/>
      <c r="P28" s="35"/>
      <c r="Q28" s="35"/>
      <c r="R28" s="35"/>
    </row>
    <row r="29" spans="1:18" ht="15" customHeight="1">
      <c r="A29" s="29" t="s">
        <v>32</v>
      </c>
      <c r="B29" s="35">
        <v>48</v>
      </c>
      <c r="C29" s="34">
        <v>204</v>
      </c>
      <c r="D29" s="34">
        <v>217</v>
      </c>
      <c r="E29" s="34">
        <v>0</v>
      </c>
      <c r="F29" s="34">
        <v>0</v>
      </c>
      <c r="G29" s="34">
        <v>0</v>
      </c>
      <c r="H29" s="35">
        <f t="shared" si="0"/>
        <v>48</v>
      </c>
      <c r="I29" s="35">
        <f t="shared" si="1"/>
        <v>421</v>
      </c>
      <c r="J29" s="27">
        <f t="shared" si="2"/>
        <v>3.8167938931297708E-3</v>
      </c>
      <c r="K29" s="27">
        <f t="shared" si="3"/>
        <v>7.7013275186176391E-4</v>
      </c>
      <c r="M29" s="35"/>
      <c r="N29" s="35"/>
      <c r="O29" s="35"/>
      <c r="P29" s="35"/>
      <c r="Q29" s="35"/>
      <c r="R29" s="35"/>
    </row>
    <row r="30" spans="1:18" ht="15" customHeight="1">
      <c r="A30" s="29" t="s">
        <v>33</v>
      </c>
      <c r="B30" s="35">
        <v>154</v>
      </c>
      <c r="C30" s="34">
        <v>1597</v>
      </c>
      <c r="D30" s="34">
        <v>1469</v>
      </c>
      <c r="E30" s="34">
        <v>2</v>
      </c>
      <c r="F30" s="34">
        <v>8</v>
      </c>
      <c r="G30" s="34">
        <v>8</v>
      </c>
      <c r="H30" s="35">
        <f t="shared" si="0"/>
        <v>156</v>
      </c>
      <c r="I30" s="35">
        <f t="shared" si="1"/>
        <v>3082</v>
      </c>
      <c r="J30" s="27">
        <f t="shared" si="2"/>
        <v>1.2404580152671756E-2</v>
      </c>
      <c r="K30" s="27">
        <f t="shared" si="3"/>
        <v>5.6378839459333878E-3</v>
      </c>
      <c r="M30" s="35"/>
      <c r="N30" s="35"/>
      <c r="O30" s="35"/>
      <c r="P30" s="35"/>
      <c r="Q30" s="35"/>
      <c r="R30" s="35"/>
    </row>
    <row r="31" spans="1:18" ht="15" customHeight="1">
      <c r="A31" s="29" t="s">
        <v>34</v>
      </c>
      <c r="B31" s="35">
        <v>72</v>
      </c>
      <c r="C31" s="34">
        <v>610</v>
      </c>
      <c r="D31" s="34">
        <v>679</v>
      </c>
      <c r="E31" s="34">
        <v>0</v>
      </c>
      <c r="F31" s="34">
        <v>0</v>
      </c>
      <c r="G31" s="34">
        <v>0</v>
      </c>
      <c r="H31" s="35">
        <f t="shared" si="0"/>
        <v>72</v>
      </c>
      <c r="I31" s="35">
        <f t="shared" si="1"/>
        <v>1289</v>
      </c>
      <c r="J31" s="27">
        <f t="shared" si="2"/>
        <v>5.7251908396946565E-3</v>
      </c>
      <c r="K31" s="27">
        <f t="shared" si="3"/>
        <v>2.3579598982180847E-3</v>
      </c>
      <c r="M31" s="35"/>
      <c r="N31" s="35"/>
      <c r="O31" s="35"/>
      <c r="P31" s="35"/>
      <c r="Q31" s="35"/>
      <c r="R31" s="35"/>
    </row>
    <row r="32" spans="1:18" ht="15" customHeight="1">
      <c r="A32" s="29" t="s">
        <v>35</v>
      </c>
      <c r="B32" s="35">
        <v>117</v>
      </c>
      <c r="C32" s="34">
        <v>2507</v>
      </c>
      <c r="D32" s="34">
        <v>2229</v>
      </c>
      <c r="E32" s="34">
        <v>7</v>
      </c>
      <c r="F32" s="34">
        <v>0</v>
      </c>
      <c r="G32" s="34">
        <v>0</v>
      </c>
      <c r="H32" s="35">
        <f t="shared" si="0"/>
        <v>124</v>
      </c>
      <c r="I32" s="35">
        <f t="shared" si="1"/>
        <v>4736</v>
      </c>
      <c r="J32" s="27">
        <f t="shared" si="2"/>
        <v>9.8600508905852414E-3</v>
      </c>
      <c r="K32" s="27">
        <f t="shared" si="3"/>
        <v>8.6635361349579904E-3</v>
      </c>
      <c r="M32" s="35"/>
      <c r="N32" s="35"/>
      <c r="O32" s="35"/>
      <c r="P32" s="35"/>
      <c r="Q32" s="35"/>
      <c r="R32" s="35"/>
    </row>
    <row r="33" spans="1:18" ht="15" customHeight="1">
      <c r="A33" s="29" t="s">
        <v>36</v>
      </c>
      <c r="B33" s="35">
        <v>282</v>
      </c>
      <c r="C33" s="34">
        <v>4967</v>
      </c>
      <c r="D33" s="34">
        <v>4652</v>
      </c>
      <c r="E33" s="34">
        <v>3</v>
      </c>
      <c r="F33" s="34">
        <v>310</v>
      </c>
      <c r="G33" s="34">
        <v>2</v>
      </c>
      <c r="H33" s="35">
        <f t="shared" si="0"/>
        <v>285</v>
      </c>
      <c r="I33" s="35">
        <f t="shared" si="1"/>
        <v>9931</v>
      </c>
      <c r="J33" s="27">
        <f t="shared" si="2"/>
        <v>2.2662213740458015E-2</v>
      </c>
      <c r="K33" s="27">
        <f t="shared" si="3"/>
        <v>1.8166718191779518E-2</v>
      </c>
      <c r="M33" s="35"/>
      <c r="N33" s="35"/>
      <c r="O33" s="35"/>
      <c r="P33" s="35"/>
      <c r="Q33" s="35"/>
      <c r="R33" s="35"/>
    </row>
    <row r="34" spans="1:18" ht="15" customHeight="1">
      <c r="A34" s="29" t="s">
        <v>37</v>
      </c>
      <c r="B34" s="35">
        <v>112</v>
      </c>
      <c r="C34" s="34">
        <v>1268</v>
      </c>
      <c r="D34" s="34">
        <v>1246</v>
      </c>
      <c r="E34" s="34">
        <v>0</v>
      </c>
      <c r="F34" s="34">
        <v>0</v>
      </c>
      <c r="G34" s="34">
        <v>0</v>
      </c>
      <c r="H34" s="35">
        <f t="shared" si="0"/>
        <v>112</v>
      </c>
      <c r="I34" s="35">
        <f t="shared" si="1"/>
        <v>2514</v>
      </c>
      <c r="J34" s="27">
        <f t="shared" si="2"/>
        <v>8.9058524173027988E-3</v>
      </c>
      <c r="K34" s="27">
        <f t="shared" si="3"/>
        <v>4.5988449838016022E-3</v>
      </c>
      <c r="M34" s="35"/>
      <c r="N34" s="35"/>
      <c r="O34" s="35"/>
      <c r="P34" s="35"/>
      <c r="Q34" s="35"/>
      <c r="R34" s="35"/>
    </row>
    <row r="35" spans="1:18" ht="15" customHeight="1">
      <c r="A35" s="29" t="s">
        <v>38</v>
      </c>
      <c r="B35" s="35">
        <v>6</v>
      </c>
      <c r="C35" s="34">
        <v>39</v>
      </c>
      <c r="D35" s="34">
        <v>39</v>
      </c>
      <c r="E35" s="34">
        <v>1</v>
      </c>
      <c r="F35" s="34">
        <v>0</v>
      </c>
      <c r="G35" s="34">
        <v>0</v>
      </c>
      <c r="H35" s="35">
        <f t="shared" si="0"/>
        <v>7</v>
      </c>
      <c r="I35" s="35">
        <f t="shared" si="1"/>
        <v>78</v>
      </c>
      <c r="J35" s="27">
        <f t="shared" si="2"/>
        <v>5.5661577608142492E-4</v>
      </c>
      <c r="K35" s="27">
        <f t="shared" si="3"/>
        <v>1.4268492789837905E-4</v>
      </c>
      <c r="M35" s="35"/>
      <c r="N35" s="35"/>
      <c r="O35" s="35"/>
      <c r="P35" s="35"/>
      <c r="Q35" s="35"/>
      <c r="R35" s="35"/>
    </row>
    <row r="36" spans="1:18" ht="15" customHeight="1">
      <c r="A36" s="29" t="s">
        <v>39</v>
      </c>
      <c r="B36" s="35">
        <v>154</v>
      </c>
      <c r="C36" s="34">
        <v>3081</v>
      </c>
      <c r="D36" s="34">
        <v>2784</v>
      </c>
      <c r="E36" s="34">
        <v>12</v>
      </c>
      <c r="F36" s="34">
        <v>26</v>
      </c>
      <c r="G36" s="34">
        <v>4</v>
      </c>
      <c r="H36" s="35">
        <f t="shared" si="0"/>
        <v>166</v>
      </c>
      <c r="I36" s="35">
        <f t="shared" si="1"/>
        <v>5895</v>
      </c>
      <c r="J36" s="27">
        <f t="shared" si="2"/>
        <v>1.3199745547073791E-2</v>
      </c>
      <c r="K36" s="27">
        <f t="shared" si="3"/>
        <v>1.078368782001211E-2</v>
      </c>
      <c r="M36" s="35"/>
      <c r="N36" s="35"/>
      <c r="O36" s="35"/>
      <c r="P36" s="35"/>
      <c r="Q36" s="35"/>
      <c r="R36" s="35"/>
    </row>
    <row r="37" spans="1:18" ht="15" customHeight="1">
      <c r="A37" s="29" t="s">
        <v>40</v>
      </c>
      <c r="B37" s="35">
        <v>432</v>
      </c>
      <c r="C37" s="34">
        <v>9826</v>
      </c>
      <c r="D37" s="34">
        <v>9758</v>
      </c>
      <c r="E37" s="34">
        <v>22</v>
      </c>
      <c r="F37" s="34">
        <v>389</v>
      </c>
      <c r="G37" s="34">
        <v>289</v>
      </c>
      <c r="H37" s="35">
        <f t="shared" si="0"/>
        <v>454</v>
      </c>
      <c r="I37" s="35">
        <f t="shared" si="1"/>
        <v>20262</v>
      </c>
      <c r="J37" s="27">
        <f t="shared" si="2"/>
        <v>3.6100508905852417E-2</v>
      </c>
      <c r="K37" s="27">
        <f t="shared" si="3"/>
        <v>3.7065153962525084E-2</v>
      </c>
      <c r="M37" s="35"/>
      <c r="N37" s="35"/>
      <c r="O37" s="35"/>
      <c r="P37" s="35"/>
      <c r="Q37" s="35"/>
      <c r="R37" s="35"/>
    </row>
    <row r="38" spans="1:18" ht="15" customHeight="1">
      <c r="A38" s="29" t="s">
        <v>41</v>
      </c>
      <c r="B38" s="35">
        <v>192</v>
      </c>
      <c r="C38" s="34">
        <v>2879</v>
      </c>
      <c r="D38" s="34">
        <v>3091</v>
      </c>
      <c r="E38" s="34">
        <v>0</v>
      </c>
      <c r="F38" s="34">
        <v>0</v>
      </c>
      <c r="G38" s="34">
        <v>0</v>
      </c>
      <c r="H38" s="35">
        <f t="shared" si="0"/>
        <v>192</v>
      </c>
      <c r="I38" s="35">
        <f t="shared" si="1"/>
        <v>5970</v>
      </c>
      <c r="J38" s="27">
        <f t="shared" si="2"/>
        <v>1.5267175572519083E-2</v>
      </c>
      <c r="K38" s="27">
        <f t="shared" si="3"/>
        <v>1.0920884866068244E-2</v>
      </c>
      <c r="M38" s="35"/>
      <c r="N38" s="35"/>
      <c r="O38" s="35"/>
      <c r="P38" s="35"/>
      <c r="Q38" s="35"/>
      <c r="R38" s="35"/>
    </row>
    <row r="39" spans="1:18" ht="15" customHeight="1">
      <c r="A39" s="29" t="s">
        <v>42</v>
      </c>
      <c r="B39" s="35">
        <v>227</v>
      </c>
      <c r="C39" s="34">
        <v>4876</v>
      </c>
      <c r="D39" s="34">
        <v>4580</v>
      </c>
      <c r="E39" s="34">
        <v>6</v>
      </c>
      <c r="F39" s="34">
        <v>48</v>
      </c>
      <c r="G39" s="34">
        <v>32</v>
      </c>
      <c r="H39" s="35">
        <f t="shared" si="0"/>
        <v>233</v>
      </c>
      <c r="I39" s="35">
        <f t="shared" si="1"/>
        <v>9536</v>
      </c>
      <c r="J39" s="27">
        <f t="shared" si="2"/>
        <v>1.8527353689567431E-2</v>
      </c>
      <c r="K39" s="27">
        <f t="shared" si="3"/>
        <v>1.7444147082550546E-2</v>
      </c>
      <c r="M39" s="35"/>
      <c r="N39" s="35"/>
      <c r="O39" s="35"/>
      <c r="P39" s="35"/>
      <c r="Q39" s="35"/>
      <c r="R39" s="35"/>
    </row>
    <row r="40" spans="1:18" ht="15" customHeight="1">
      <c r="A40" s="29" t="s">
        <v>43</v>
      </c>
      <c r="B40" s="35">
        <v>66</v>
      </c>
      <c r="C40" s="34">
        <v>546</v>
      </c>
      <c r="D40" s="34">
        <v>426</v>
      </c>
      <c r="E40" s="34">
        <v>0</v>
      </c>
      <c r="F40" s="34">
        <v>0</v>
      </c>
      <c r="G40" s="34">
        <v>0</v>
      </c>
      <c r="H40" s="35">
        <f t="shared" si="0"/>
        <v>66</v>
      </c>
      <c r="I40" s="35">
        <f t="shared" si="1"/>
        <v>972</v>
      </c>
      <c r="J40" s="27">
        <f t="shared" si="2"/>
        <v>5.2480916030534352E-3</v>
      </c>
      <c r="K40" s="27">
        <f t="shared" si="3"/>
        <v>1.778073716887493E-3</v>
      </c>
      <c r="M40" s="35"/>
      <c r="N40" s="35"/>
      <c r="O40" s="35"/>
      <c r="P40" s="35"/>
      <c r="Q40" s="35"/>
      <c r="R40" s="35"/>
    </row>
    <row r="41" spans="1:18" ht="15" customHeight="1">
      <c r="A41" s="29" t="s">
        <v>44</v>
      </c>
      <c r="B41" s="35">
        <v>36</v>
      </c>
      <c r="C41" s="34">
        <v>372</v>
      </c>
      <c r="D41" s="34">
        <v>293</v>
      </c>
      <c r="E41" s="34">
        <v>0</v>
      </c>
      <c r="F41" s="34">
        <v>0</v>
      </c>
      <c r="G41" s="34">
        <v>0</v>
      </c>
      <c r="H41" s="35">
        <f t="shared" si="0"/>
        <v>36</v>
      </c>
      <c r="I41" s="35">
        <f t="shared" si="1"/>
        <v>665</v>
      </c>
      <c r="J41" s="27">
        <f t="shared" si="2"/>
        <v>2.8625954198473282E-3</v>
      </c>
      <c r="K41" s="27">
        <f t="shared" si="3"/>
        <v>1.2164804750310523E-3</v>
      </c>
      <c r="M41" s="35"/>
      <c r="N41" s="35"/>
      <c r="O41" s="35"/>
      <c r="P41" s="35"/>
      <c r="Q41" s="35"/>
      <c r="R41" s="35"/>
    </row>
    <row r="42" spans="1:18" ht="15" customHeight="1">
      <c r="A42" s="29" t="s">
        <v>45</v>
      </c>
      <c r="B42" s="35">
        <v>46</v>
      </c>
      <c r="C42" s="34">
        <v>169</v>
      </c>
      <c r="D42" s="34">
        <v>185</v>
      </c>
      <c r="E42" s="34">
        <v>0</v>
      </c>
      <c r="F42" s="34">
        <v>0</v>
      </c>
      <c r="G42" s="34">
        <v>0</v>
      </c>
      <c r="H42" s="35">
        <f t="shared" si="0"/>
        <v>46</v>
      </c>
      <c r="I42" s="35">
        <f t="shared" si="1"/>
        <v>354</v>
      </c>
      <c r="J42" s="27">
        <f t="shared" si="2"/>
        <v>3.657760814249364E-3</v>
      </c>
      <c r="K42" s="27">
        <f t="shared" si="3"/>
        <v>6.4757005738495116E-4</v>
      </c>
      <c r="M42" s="35"/>
      <c r="N42" s="35"/>
      <c r="O42" s="35"/>
      <c r="P42" s="35"/>
      <c r="Q42" s="35"/>
      <c r="R42" s="35"/>
    </row>
    <row r="43" spans="1:18" ht="15" customHeight="1">
      <c r="A43" s="29" t="s">
        <v>46</v>
      </c>
      <c r="B43" s="35">
        <v>34</v>
      </c>
      <c r="C43" s="34">
        <v>262</v>
      </c>
      <c r="D43" s="34">
        <v>271</v>
      </c>
      <c r="E43" s="34">
        <v>0</v>
      </c>
      <c r="F43" s="34">
        <v>0</v>
      </c>
      <c r="G43" s="34">
        <v>0</v>
      </c>
      <c r="H43" s="35">
        <f t="shared" si="0"/>
        <v>34</v>
      </c>
      <c r="I43" s="35">
        <f t="shared" si="1"/>
        <v>533</v>
      </c>
      <c r="J43" s="27">
        <f t="shared" si="2"/>
        <v>2.703562340966921E-3</v>
      </c>
      <c r="K43" s="27">
        <f t="shared" si="3"/>
        <v>9.7501367397225696E-4</v>
      </c>
      <c r="M43" s="35"/>
      <c r="N43" s="35"/>
      <c r="O43" s="35"/>
      <c r="P43" s="35"/>
      <c r="Q43" s="35"/>
      <c r="R43" s="35"/>
    </row>
    <row r="44" spans="1:18" ht="15" customHeight="1">
      <c r="A44" s="29" t="s">
        <v>47</v>
      </c>
      <c r="B44" s="35">
        <v>926</v>
      </c>
      <c r="C44" s="34">
        <v>22820</v>
      </c>
      <c r="D44" s="34">
        <v>21407</v>
      </c>
      <c r="E44" s="34">
        <v>440</v>
      </c>
      <c r="F44" s="34">
        <v>18135</v>
      </c>
      <c r="G44" s="34">
        <v>16160</v>
      </c>
      <c r="H44" s="35">
        <f t="shared" si="0"/>
        <v>1366</v>
      </c>
      <c r="I44" s="35">
        <f t="shared" si="1"/>
        <v>78522</v>
      </c>
      <c r="J44" s="27">
        <f t="shared" si="2"/>
        <v>0.10861959287531807</v>
      </c>
      <c r="K44" s="27">
        <f t="shared" si="3"/>
        <v>0.14363981933892975</v>
      </c>
      <c r="M44" s="35"/>
      <c r="N44" s="35"/>
      <c r="O44" s="35"/>
      <c r="P44" s="35"/>
      <c r="Q44" s="35"/>
      <c r="R44" s="35"/>
    </row>
    <row r="45" spans="1:18" ht="15" customHeight="1">
      <c r="A45" s="29" t="s">
        <v>48</v>
      </c>
      <c r="B45" s="35">
        <v>74</v>
      </c>
      <c r="C45" s="34">
        <v>706</v>
      </c>
      <c r="D45" s="34">
        <v>461</v>
      </c>
      <c r="E45" s="34">
        <v>0</v>
      </c>
      <c r="F45" s="34">
        <v>0</v>
      </c>
      <c r="G45" s="34">
        <v>0</v>
      </c>
      <c r="H45" s="35">
        <f t="shared" si="0"/>
        <v>74</v>
      </c>
      <c r="I45" s="35">
        <f t="shared" si="1"/>
        <v>1167</v>
      </c>
      <c r="J45" s="27">
        <f t="shared" si="2"/>
        <v>5.8842239185750633E-3</v>
      </c>
      <c r="K45" s="27">
        <f t="shared" si="3"/>
        <v>2.1347860366334407E-3</v>
      </c>
      <c r="M45" s="35"/>
      <c r="N45" s="35"/>
      <c r="O45" s="35"/>
      <c r="P45" s="35"/>
      <c r="Q45" s="35"/>
      <c r="R45" s="35"/>
    </row>
    <row r="46" spans="1:18" ht="5" customHeight="1">
      <c r="A46" s="12"/>
      <c r="B46" s="16"/>
      <c r="C46" s="16"/>
      <c r="D46" s="16"/>
      <c r="E46" s="16"/>
      <c r="F46" s="16"/>
      <c r="G46" s="16"/>
      <c r="H46" s="16"/>
      <c r="I46" s="16"/>
    </row>
    <row r="47" spans="1:18" ht="15" customHeight="1">
      <c r="A47" s="46" t="s">
        <v>4</v>
      </c>
      <c r="B47" s="54">
        <f>SUM(B7:B45)</f>
        <v>9280</v>
      </c>
      <c r="C47" s="54">
        <f t="shared" ref="C47:I47" si="4">SUM(C7:C45)</f>
        <v>176588</v>
      </c>
      <c r="D47" s="55">
        <f t="shared" si="4"/>
        <v>176443</v>
      </c>
      <c r="E47" s="54">
        <f t="shared" si="4"/>
        <v>3296</v>
      </c>
      <c r="F47" s="54">
        <f t="shared" si="4"/>
        <v>101521</v>
      </c>
      <c r="G47" s="55">
        <f t="shared" si="4"/>
        <v>92107</v>
      </c>
      <c r="H47" s="54">
        <f t="shared" si="4"/>
        <v>12576</v>
      </c>
      <c r="I47" s="55">
        <f t="shared" si="4"/>
        <v>546659</v>
      </c>
      <c r="J47" s="56">
        <f>SUM(J7:J45)</f>
        <v>0.99999999999999989</v>
      </c>
      <c r="K47" s="56">
        <f>SUM(K7:K45)</f>
        <v>1.0000000000000002</v>
      </c>
    </row>
    <row r="48" spans="1:18" ht="5" customHeight="1">
      <c r="A48" s="15"/>
      <c r="B48" s="16"/>
      <c r="C48" s="16"/>
      <c r="D48" s="16"/>
      <c r="E48" s="16"/>
      <c r="F48" s="16"/>
      <c r="G48" s="16"/>
      <c r="H48" s="16"/>
      <c r="I48" s="16"/>
    </row>
    <row r="49" spans="1:9" ht="15" customHeight="1">
      <c r="A49" s="58" t="s">
        <v>72</v>
      </c>
      <c r="B49" s="34">
        <v>4463</v>
      </c>
      <c r="C49" s="34">
        <v>13787</v>
      </c>
      <c r="D49" s="34">
        <v>13659</v>
      </c>
      <c r="E49" s="34">
        <v>1096</v>
      </c>
      <c r="F49" s="34">
        <v>5484</v>
      </c>
      <c r="G49" s="34">
        <v>3776</v>
      </c>
      <c r="H49" s="35">
        <f>B49+E49</f>
        <v>5559</v>
      </c>
      <c r="I49" s="35">
        <f>C49+D49+F49+G49</f>
        <v>36706</v>
      </c>
    </row>
    <row r="50" spans="1:9" ht="15" customHeight="1">
      <c r="A50" s="58" t="s">
        <v>73</v>
      </c>
      <c r="B50" s="35">
        <f>B47</f>
        <v>9280</v>
      </c>
      <c r="C50" s="35">
        <f t="shared" ref="C50:I50" si="5">C47</f>
        <v>176588</v>
      </c>
      <c r="D50" s="35">
        <f t="shared" si="5"/>
        <v>176443</v>
      </c>
      <c r="E50" s="35">
        <f t="shared" si="5"/>
        <v>3296</v>
      </c>
      <c r="F50" s="35">
        <f t="shared" si="5"/>
        <v>101521</v>
      </c>
      <c r="G50" s="35">
        <f t="shared" si="5"/>
        <v>92107</v>
      </c>
      <c r="H50" s="35">
        <f t="shared" si="5"/>
        <v>12576</v>
      </c>
      <c r="I50" s="35">
        <f t="shared" si="5"/>
        <v>546659</v>
      </c>
    </row>
    <row r="51" spans="1:9" ht="15" customHeight="1">
      <c r="A51" s="58" t="s">
        <v>78</v>
      </c>
      <c r="B51" s="27">
        <f>(B50-B49)/B49</f>
        <v>1.0793188438270223</v>
      </c>
      <c r="C51" s="27">
        <f t="shared" ref="C51:I51" si="6">(C50-C49)/C49</f>
        <v>11.808297671719735</v>
      </c>
      <c r="D51" s="27">
        <f t="shared" si="6"/>
        <v>11.917709934841497</v>
      </c>
      <c r="E51" s="27">
        <f t="shared" si="6"/>
        <v>2.0072992700729926</v>
      </c>
      <c r="F51" s="27">
        <f t="shared" si="6"/>
        <v>17.512217359591538</v>
      </c>
      <c r="G51" s="27">
        <f t="shared" si="6"/>
        <v>23.392743644067796</v>
      </c>
      <c r="H51" s="27">
        <f t="shared" si="6"/>
        <v>1.262277388019428</v>
      </c>
      <c r="I51" s="27">
        <f t="shared" si="6"/>
        <v>13.892905791968616</v>
      </c>
    </row>
    <row r="52" spans="1:9" ht="15" customHeight="1">
      <c r="A52" s="1"/>
    </row>
    <row r="53" spans="1:9" ht="15" customHeight="1">
      <c r="A53" s="1"/>
      <c r="B53" s="35"/>
      <c r="C53" s="35"/>
      <c r="D53" s="35"/>
      <c r="E53" s="35"/>
      <c r="F53" s="35"/>
      <c r="G53" s="35"/>
      <c r="H53" s="35"/>
      <c r="I53" s="35"/>
    </row>
    <row r="54" spans="1:9" ht="15" customHeight="1">
      <c r="A54" s="1"/>
    </row>
    <row r="55" spans="1:9" ht="15" customHeight="1">
      <c r="A55" s="1"/>
    </row>
    <row r="56" spans="1:9" ht="15" customHeight="1">
      <c r="A56" s="1"/>
    </row>
    <row r="57" spans="1:9" ht="15" customHeight="1">
      <c r="A57" s="1"/>
    </row>
    <row r="58" spans="1:9" ht="15" customHeight="1"/>
    <row r="59" spans="1:9" ht="15" customHeight="1">
      <c r="A59" s="4"/>
    </row>
    <row r="60" spans="1:9" ht="15" customHeight="1"/>
    <row r="61" spans="1:9" ht="15" customHeight="1">
      <c r="A61" s="4"/>
    </row>
    <row r="62" spans="1:9" ht="15" customHeight="1">
      <c r="A62" s="4"/>
    </row>
    <row r="63" spans="1:9" ht="15" customHeight="1">
      <c r="A63" s="4"/>
      <c r="B63" s="5"/>
      <c r="C63" s="5"/>
      <c r="D63" s="5"/>
      <c r="E63" s="5"/>
      <c r="F63" s="5"/>
      <c r="G63" s="5"/>
    </row>
    <row r="64" spans="1:9" ht="15" customHeight="1">
      <c r="A64" s="4"/>
      <c r="F64" s="8"/>
    </row>
    <row r="65" spans="1:7">
      <c r="F65" s="8"/>
    </row>
    <row r="66" spans="1:7" ht="13">
      <c r="A66" s="4"/>
    </row>
    <row r="67" spans="1:7" ht="13">
      <c r="A67" s="4"/>
    </row>
    <row r="68" spans="1:7" ht="13">
      <c r="A68" s="4"/>
      <c r="B68" s="5"/>
      <c r="C68" s="5"/>
      <c r="D68" s="5"/>
      <c r="E68" s="5"/>
      <c r="F68" s="5"/>
      <c r="G68" s="5"/>
    </row>
  </sheetData>
  <mergeCells count="6">
    <mergeCell ref="J4:K4"/>
    <mergeCell ref="H4:I4"/>
    <mergeCell ref="C5:D5"/>
    <mergeCell ref="F5:G5"/>
    <mergeCell ref="B4:D4"/>
    <mergeCell ref="E4:G4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Φύλλο5"/>
  <dimension ref="A1:R70"/>
  <sheetViews>
    <sheetView zoomScale="80" workbookViewId="0">
      <pane ySplit="6" topLeftCell="A7" activePane="bottomLeft" state="frozen"/>
      <selection pane="bottomLeft" sqref="A1:B3"/>
    </sheetView>
  </sheetViews>
  <sheetFormatPr defaultColWidth="8.81640625" defaultRowHeight="12.5"/>
  <cols>
    <col min="1" max="1" width="38.6328125" style="2" customWidth="1"/>
    <col min="2" max="11" width="13.6328125" style="2" customWidth="1"/>
    <col min="12" max="16384" width="8.81640625" style="2"/>
  </cols>
  <sheetData>
    <row r="1" spans="1:18" ht="15" customHeight="1">
      <c r="A1" s="21" t="s">
        <v>55</v>
      </c>
      <c r="B1" s="13"/>
      <c r="C1" s="13"/>
      <c r="D1" s="13"/>
      <c r="E1" s="12"/>
      <c r="F1" s="47" t="s">
        <v>50</v>
      </c>
      <c r="H1" s="14"/>
      <c r="I1" s="14"/>
    </row>
    <row r="2" spans="1:18" ht="15" customHeight="1">
      <c r="A2" s="21" t="s">
        <v>53</v>
      </c>
      <c r="B2" s="12"/>
      <c r="C2" s="12"/>
      <c r="D2"/>
      <c r="E2" s="12"/>
      <c r="F2" s="47" t="s">
        <v>64</v>
      </c>
      <c r="H2" s="14"/>
      <c r="I2" s="14"/>
    </row>
    <row r="3" spans="1:18" ht="15" customHeight="1">
      <c r="A3" s="26" t="s">
        <v>54</v>
      </c>
      <c r="B3" s="22"/>
      <c r="C3" s="23"/>
      <c r="D3" s="22"/>
      <c r="E3" s="22"/>
      <c r="F3" s="49" t="s">
        <v>82</v>
      </c>
      <c r="H3" s="14"/>
      <c r="I3" s="14"/>
      <c r="J3" s="24"/>
      <c r="K3" s="24"/>
    </row>
    <row r="4" spans="1:18" ht="15" customHeight="1">
      <c r="A4" s="42"/>
      <c r="B4" s="82" t="s">
        <v>5</v>
      </c>
      <c r="C4" s="83"/>
      <c r="D4" s="84"/>
      <c r="E4" s="82" t="s">
        <v>51</v>
      </c>
      <c r="F4" s="83"/>
      <c r="G4" s="84"/>
      <c r="H4" s="79" t="s">
        <v>6</v>
      </c>
      <c r="I4" s="80"/>
      <c r="J4" s="81" t="s">
        <v>49</v>
      </c>
      <c r="K4" s="81"/>
    </row>
    <row r="5" spans="1:18" ht="15" customHeight="1">
      <c r="A5" s="64" t="s">
        <v>1</v>
      </c>
      <c r="B5" s="63" t="s">
        <v>2</v>
      </c>
      <c r="C5" s="81" t="s">
        <v>3</v>
      </c>
      <c r="D5" s="80"/>
      <c r="E5" s="63" t="s">
        <v>2</v>
      </c>
      <c r="F5" s="81" t="s">
        <v>3</v>
      </c>
      <c r="G5" s="80"/>
      <c r="H5" s="63" t="s">
        <v>2</v>
      </c>
      <c r="I5" s="64" t="s">
        <v>52</v>
      </c>
      <c r="J5" s="65" t="s">
        <v>2</v>
      </c>
      <c r="K5" s="65" t="s">
        <v>52</v>
      </c>
    </row>
    <row r="6" spans="1:18" ht="15" customHeight="1">
      <c r="A6" s="57" t="s">
        <v>57</v>
      </c>
      <c r="B6" s="63" t="s">
        <v>7</v>
      </c>
      <c r="C6" s="76" t="s">
        <v>58</v>
      </c>
      <c r="D6" s="75" t="s">
        <v>59</v>
      </c>
      <c r="E6" s="63" t="s">
        <v>7</v>
      </c>
      <c r="F6" s="76" t="s">
        <v>58</v>
      </c>
      <c r="G6" s="75" t="s">
        <v>59</v>
      </c>
      <c r="H6" s="63" t="s">
        <v>7</v>
      </c>
      <c r="I6" s="64" t="s">
        <v>7</v>
      </c>
      <c r="J6" s="65" t="s">
        <v>7</v>
      </c>
      <c r="K6" s="65" t="s">
        <v>7</v>
      </c>
    </row>
    <row r="7" spans="1:18" ht="15" customHeight="1">
      <c r="A7" s="29" t="s">
        <v>10</v>
      </c>
      <c r="B7" s="35">
        <v>56</v>
      </c>
      <c r="C7" s="35">
        <v>113</v>
      </c>
      <c r="D7" s="35">
        <v>75</v>
      </c>
      <c r="E7" s="35">
        <v>75</v>
      </c>
      <c r="F7" s="35">
        <v>3337</v>
      </c>
      <c r="G7" s="35">
        <v>1465</v>
      </c>
      <c r="H7" s="35">
        <f t="shared" ref="H7:H45" si="0">B7+E7</f>
        <v>131</v>
      </c>
      <c r="I7" s="35">
        <f t="shared" ref="I7:I45" si="1">C7+D7+F7+G7</f>
        <v>4990</v>
      </c>
      <c r="J7" s="27">
        <f>H7/$H$47</f>
        <v>6.67515923566879E-3</v>
      </c>
      <c r="K7" s="27">
        <f>I7/$I$47</f>
        <v>3.9914028861282348E-3</v>
      </c>
      <c r="M7" s="35"/>
      <c r="N7" s="35"/>
      <c r="O7" s="35"/>
      <c r="P7" s="35"/>
      <c r="Q7" s="35"/>
      <c r="R7" s="35"/>
    </row>
    <row r="8" spans="1:18" ht="15" customHeight="1">
      <c r="A8" s="29" t="s">
        <v>11</v>
      </c>
      <c r="B8" s="35">
        <v>199</v>
      </c>
      <c r="C8" s="35">
        <v>5568</v>
      </c>
      <c r="D8" s="35">
        <v>5918</v>
      </c>
      <c r="E8" s="35"/>
      <c r="F8" s="35"/>
      <c r="G8" s="35"/>
      <c r="H8" s="35">
        <f t="shared" si="0"/>
        <v>199</v>
      </c>
      <c r="I8" s="35">
        <f t="shared" si="1"/>
        <v>11486</v>
      </c>
      <c r="J8" s="27">
        <f t="shared" ref="J8:J45" si="2">H8/$H$47</f>
        <v>1.0140127388535031E-2</v>
      </c>
      <c r="K8" s="27">
        <f t="shared" ref="K8:K45" si="3">I8/$I$47</f>
        <v>9.1874255611360534E-3</v>
      </c>
      <c r="M8" s="35"/>
      <c r="N8" s="35"/>
      <c r="O8" s="35"/>
      <c r="P8" s="35"/>
      <c r="Q8" s="35"/>
      <c r="R8" s="35"/>
    </row>
    <row r="9" spans="1:18" ht="15" customHeight="1">
      <c r="A9" s="29" t="s">
        <v>12</v>
      </c>
      <c r="B9" s="35"/>
      <c r="C9" s="35"/>
      <c r="D9" s="35"/>
      <c r="E9" s="35">
        <v>16</v>
      </c>
      <c r="F9" s="35">
        <v>1072</v>
      </c>
      <c r="G9" s="35">
        <v>379</v>
      </c>
      <c r="H9" s="35">
        <f t="shared" si="0"/>
        <v>16</v>
      </c>
      <c r="I9" s="35">
        <f t="shared" si="1"/>
        <v>1451</v>
      </c>
      <c r="J9" s="27">
        <f t="shared" si="2"/>
        <v>8.1528662420382169E-4</v>
      </c>
      <c r="K9" s="27">
        <f t="shared" si="3"/>
        <v>1.160626370295004E-3</v>
      </c>
      <c r="M9" s="35"/>
      <c r="N9" s="35"/>
      <c r="O9" s="35"/>
      <c r="P9" s="35"/>
      <c r="Q9" s="35"/>
      <c r="R9" s="35"/>
    </row>
    <row r="10" spans="1:18" ht="15" customHeight="1">
      <c r="A10" s="29" t="s">
        <v>13</v>
      </c>
      <c r="B10" s="35">
        <v>52</v>
      </c>
      <c r="C10" s="35">
        <v>421</v>
      </c>
      <c r="D10" s="35">
        <v>400</v>
      </c>
      <c r="E10" s="35"/>
      <c r="F10" s="35"/>
      <c r="G10" s="35"/>
      <c r="H10" s="35">
        <f t="shared" si="0"/>
        <v>52</v>
      </c>
      <c r="I10" s="35">
        <f t="shared" si="1"/>
        <v>821</v>
      </c>
      <c r="J10" s="27">
        <f t="shared" si="2"/>
        <v>2.6496815286624203E-3</v>
      </c>
      <c r="K10" s="27">
        <f t="shared" si="3"/>
        <v>6.567017574170904E-4</v>
      </c>
      <c r="M10" s="35"/>
      <c r="N10" s="35"/>
      <c r="O10" s="35"/>
      <c r="P10" s="35"/>
      <c r="Q10" s="35"/>
      <c r="R10" s="35"/>
    </row>
    <row r="11" spans="1:18" ht="15" customHeight="1">
      <c r="A11" s="29" t="s">
        <v>14</v>
      </c>
      <c r="B11" s="35">
        <v>5106</v>
      </c>
      <c r="C11" s="35">
        <v>135878</v>
      </c>
      <c r="D11" s="35">
        <v>138232</v>
      </c>
      <c r="E11" s="35">
        <v>3981</v>
      </c>
      <c r="F11" s="35">
        <v>167098</v>
      </c>
      <c r="G11" s="35">
        <v>132995</v>
      </c>
      <c r="H11" s="35">
        <f t="shared" si="0"/>
        <v>9087</v>
      </c>
      <c r="I11" s="35">
        <f t="shared" si="1"/>
        <v>574203</v>
      </c>
      <c r="J11" s="27">
        <f t="shared" si="2"/>
        <v>0.46303184713375795</v>
      </c>
      <c r="K11" s="27">
        <f t="shared" si="3"/>
        <v>0.45929368966402628</v>
      </c>
      <c r="M11" s="35"/>
      <c r="N11" s="35"/>
      <c r="O11" s="35"/>
      <c r="P11" s="35"/>
      <c r="Q11" s="35"/>
      <c r="R11" s="35"/>
    </row>
    <row r="12" spans="1:18" ht="15" customHeight="1">
      <c r="A12" s="29" t="s">
        <v>15</v>
      </c>
      <c r="B12" s="35">
        <v>386</v>
      </c>
      <c r="C12" s="35">
        <v>13821</v>
      </c>
      <c r="D12" s="35">
        <v>12695</v>
      </c>
      <c r="E12" s="35">
        <v>207</v>
      </c>
      <c r="F12" s="35">
        <v>12273</v>
      </c>
      <c r="G12" s="35">
        <v>6993</v>
      </c>
      <c r="H12" s="35">
        <f t="shared" si="0"/>
        <v>593</v>
      </c>
      <c r="I12" s="35">
        <f t="shared" si="1"/>
        <v>45782</v>
      </c>
      <c r="J12" s="27">
        <f t="shared" si="2"/>
        <v>3.0216560509554138E-2</v>
      </c>
      <c r="K12" s="27">
        <f t="shared" si="3"/>
        <v>3.662012162980418E-2</v>
      </c>
      <c r="M12" s="35"/>
      <c r="N12" s="35"/>
      <c r="O12" s="35"/>
      <c r="P12" s="35"/>
      <c r="Q12" s="35"/>
      <c r="R12" s="35"/>
    </row>
    <row r="13" spans="1:18" ht="15" customHeight="1">
      <c r="A13" s="29" t="s">
        <v>16</v>
      </c>
      <c r="B13" s="35">
        <v>262</v>
      </c>
      <c r="C13" s="35">
        <v>4623</v>
      </c>
      <c r="D13" s="35">
        <v>5253</v>
      </c>
      <c r="E13" s="35"/>
      <c r="F13" s="35"/>
      <c r="G13" s="35"/>
      <c r="H13" s="35">
        <f t="shared" si="0"/>
        <v>262</v>
      </c>
      <c r="I13" s="35">
        <f t="shared" si="1"/>
        <v>9876</v>
      </c>
      <c r="J13" s="27">
        <f t="shared" si="2"/>
        <v>1.335031847133758E-2</v>
      </c>
      <c r="K13" s="27">
        <f t="shared" si="3"/>
        <v>7.8996182171147192E-3</v>
      </c>
      <c r="M13" s="35"/>
      <c r="N13" s="35"/>
      <c r="O13" s="35"/>
      <c r="P13" s="35"/>
      <c r="Q13" s="35"/>
      <c r="R13" s="35"/>
    </row>
    <row r="14" spans="1:18" ht="15" customHeight="1">
      <c r="A14" s="29" t="s">
        <v>17</v>
      </c>
      <c r="B14" s="35">
        <v>52</v>
      </c>
      <c r="C14" s="35">
        <v>1166</v>
      </c>
      <c r="D14" s="35">
        <v>1503</v>
      </c>
      <c r="E14" s="35"/>
      <c r="F14" s="35"/>
      <c r="G14" s="35"/>
      <c r="H14" s="35">
        <f t="shared" si="0"/>
        <v>52</v>
      </c>
      <c r="I14" s="35">
        <f t="shared" si="1"/>
        <v>2669</v>
      </c>
      <c r="J14" s="27">
        <f t="shared" si="2"/>
        <v>2.6496815286624203E-3</v>
      </c>
      <c r="K14" s="27">
        <f t="shared" si="3"/>
        <v>2.1348806218589697E-3</v>
      </c>
      <c r="M14" s="35"/>
      <c r="N14" s="35"/>
      <c r="O14" s="35"/>
      <c r="P14" s="35"/>
      <c r="Q14" s="35"/>
      <c r="R14" s="35"/>
    </row>
    <row r="15" spans="1:18" ht="15" customHeight="1">
      <c r="A15" s="29" t="s">
        <v>18</v>
      </c>
      <c r="B15" s="35">
        <v>82</v>
      </c>
      <c r="C15" s="35">
        <v>1358</v>
      </c>
      <c r="D15" s="35">
        <v>1765</v>
      </c>
      <c r="E15" s="35"/>
      <c r="F15" s="35"/>
      <c r="G15" s="35"/>
      <c r="H15" s="35">
        <f t="shared" si="0"/>
        <v>82</v>
      </c>
      <c r="I15" s="35">
        <f t="shared" si="1"/>
        <v>3123</v>
      </c>
      <c r="J15" s="27">
        <f t="shared" si="2"/>
        <v>4.1783439490445861E-3</v>
      </c>
      <c r="K15" s="27">
        <f t="shared" si="3"/>
        <v>2.4980262952662281E-3</v>
      </c>
      <c r="M15" s="35"/>
      <c r="N15" s="35"/>
      <c r="O15" s="35"/>
      <c r="P15" s="35"/>
      <c r="Q15" s="35"/>
      <c r="R15" s="35"/>
    </row>
    <row r="16" spans="1:18" ht="15" customHeight="1">
      <c r="A16" s="29" t="s">
        <v>19</v>
      </c>
      <c r="B16" s="35">
        <v>628</v>
      </c>
      <c r="C16" s="35">
        <v>25487</v>
      </c>
      <c r="D16" s="35">
        <v>23492</v>
      </c>
      <c r="E16" s="35">
        <v>932</v>
      </c>
      <c r="F16" s="35">
        <v>64759</v>
      </c>
      <c r="G16" s="35">
        <v>33875</v>
      </c>
      <c r="H16" s="35">
        <f t="shared" si="0"/>
        <v>1560</v>
      </c>
      <c r="I16" s="35">
        <f t="shared" si="1"/>
        <v>147613</v>
      </c>
      <c r="J16" s="27">
        <f t="shared" si="2"/>
        <v>7.949044585987261E-2</v>
      </c>
      <c r="K16" s="27">
        <f t="shared" si="3"/>
        <v>0.11807273631864673</v>
      </c>
      <c r="M16" s="35"/>
      <c r="N16" s="35"/>
      <c r="O16" s="35"/>
      <c r="P16" s="35"/>
      <c r="Q16" s="35"/>
      <c r="R16" s="35"/>
    </row>
    <row r="17" spans="1:18" ht="15" customHeight="1">
      <c r="A17" s="29" t="s">
        <v>20</v>
      </c>
      <c r="B17" s="35">
        <v>26</v>
      </c>
      <c r="C17" s="35">
        <v>444</v>
      </c>
      <c r="D17" s="35">
        <v>525</v>
      </c>
      <c r="E17" s="35">
        <v>30</v>
      </c>
      <c r="F17" s="35">
        <v>1233</v>
      </c>
      <c r="G17" s="35">
        <v>614</v>
      </c>
      <c r="H17" s="35">
        <f t="shared" si="0"/>
        <v>56</v>
      </c>
      <c r="I17" s="35">
        <f t="shared" si="1"/>
        <v>2816</v>
      </c>
      <c r="J17" s="27">
        <f t="shared" si="2"/>
        <v>2.853503184713376E-3</v>
      </c>
      <c r="K17" s="27">
        <f t="shared" si="3"/>
        <v>2.2524630315304832E-3</v>
      </c>
      <c r="M17" s="35"/>
      <c r="N17" s="35"/>
      <c r="O17" s="35"/>
      <c r="P17" s="35"/>
      <c r="Q17" s="35"/>
      <c r="R17" s="35"/>
    </row>
    <row r="18" spans="1:18" ht="15" customHeight="1">
      <c r="A18" s="29" t="s">
        <v>21</v>
      </c>
      <c r="B18" s="35">
        <v>64</v>
      </c>
      <c r="C18" s="35">
        <v>243</v>
      </c>
      <c r="D18" s="35">
        <v>343</v>
      </c>
      <c r="E18" s="35"/>
      <c r="F18" s="35"/>
      <c r="G18" s="35"/>
      <c r="H18" s="35">
        <f t="shared" si="0"/>
        <v>64</v>
      </c>
      <c r="I18" s="35">
        <f t="shared" si="1"/>
        <v>586</v>
      </c>
      <c r="J18" s="27">
        <f t="shared" si="2"/>
        <v>3.2611464968152868E-3</v>
      </c>
      <c r="K18" s="27">
        <f t="shared" si="3"/>
        <v>4.6872987801024966E-4</v>
      </c>
      <c r="M18" s="35"/>
      <c r="N18" s="35"/>
      <c r="O18" s="35"/>
      <c r="P18" s="35"/>
      <c r="Q18" s="35"/>
      <c r="R18" s="35"/>
    </row>
    <row r="19" spans="1:18" ht="15" customHeight="1">
      <c r="A19" s="29" t="s">
        <v>22</v>
      </c>
      <c r="B19" s="35">
        <v>136</v>
      </c>
      <c r="C19" s="35">
        <v>1640</v>
      </c>
      <c r="D19" s="35">
        <v>1569</v>
      </c>
      <c r="E19" s="35">
        <v>6</v>
      </c>
      <c r="F19" s="35">
        <v>202</v>
      </c>
      <c r="G19" s="35">
        <v>3</v>
      </c>
      <c r="H19" s="35">
        <f t="shared" si="0"/>
        <v>142</v>
      </c>
      <c r="I19" s="35">
        <f t="shared" si="1"/>
        <v>3414</v>
      </c>
      <c r="J19" s="27">
        <f t="shared" si="2"/>
        <v>7.2356687898089168E-3</v>
      </c>
      <c r="K19" s="27">
        <f t="shared" si="3"/>
        <v>2.7307914735955501E-3</v>
      </c>
      <c r="M19" s="35"/>
      <c r="N19" s="35"/>
      <c r="O19" s="35"/>
      <c r="P19" s="35"/>
      <c r="Q19" s="35"/>
      <c r="R19" s="35"/>
    </row>
    <row r="20" spans="1:18" ht="15" customHeight="1">
      <c r="A20" s="29" t="s">
        <v>23</v>
      </c>
      <c r="B20" s="35">
        <v>34</v>
      </c>
      <c r="C20" s="35">
        <v>28</v>
      </c>
      <c r="D20" s="35">
        <v>94</v>
      </c>
      <c r="E20" s="35"/>
      <c r="F20" s="35"/>
      <c r="G20" s="35"/>
      <c r="H20" s="35">
        <f t="shared" si="0"/>
        <v>34</v>
      </c>
      <c r="I20" s="35">
        <f t="shared" si="1"/>
        <v>122</v>
      </c>
      <c r="J20" s="27">
        <f t="shared" si="2"/>
        <v>1.732484076433121E-3</v>
      </c>
      <c r="K20" s="27">
        <f t="shared" si="3"/>
        <v>9.7585401223976889E-5</v>
      </c>
      <c r="M20" s="35"/>
      <c r="N20" s="35"/>
      <c r="O20" s="35"/>
      <c r="P20" s="35"/>
      <c r="Q20" s="35"/>
      <c r="R20" s="35"/>
    </row>
    <row r="21" spans="1:18" ht="15" customHeight="1">
      <c r="A21" s="29" t="s">
        <v>24</v>
      </c>
      <c r="B21" s="35">
        <v>32</v>
      </c>
      <c r="C21" s="35">
        <v>126</v>
      </c>
      <c r="D21" s="35">
        <v>117</v>
      </c>
      <c r="E21" s="35"/>
      <c r="F21" s="35"/>
      <c r="G21" s="35"/>
      <c r="H21" s="35">
        <f t="shared" si="0"/>
        <v>32</v>
      </c>
      <c r="I21" s="35">
        <f t="shared" si="1"/>
        <v>243</v>
      </c>
      <c r="J21" s="27">
        <f t="shared" si="2"/>
        <v>1.6305732484076434E-3</v>
      </c>
      <c r="K21" s="27">
        <f t="shared" si="3"/>
        <v>1.9437092211005235E-4</v>
      </c>
      <c r="M21" s="35"/>
      <c r="N21" s="35"/>
      <c r="O21" s="35"/>
      <c r="P21" s="35"/>
      <c r="Q21" s="35"/>
      <c r="R21" s="35"/>
    </row>
    <row r="22" spans="1:18" ht="15" customHeight="1">
      <c r="A22" s="29" t="s">
        <v>25</v>
      </c>
      <c r="B22" s="35">
        <v>26</v>
      </c>
      <c r="C22" s="35">
        <v>84</v>
      </c>
      <c r="D22" s="35">
        <v>206</v>
      </c>
      <c r="E22" s="35"/>
      <c r="F22" s="35"/>
      <c r="G22" s="35"/>
      <c r="H22" s="35">
        <f t="shared" si="0"/>
        <v>26</v>
      </c>
      <c r="I22" s="35">
        <f t="shared" si="1"/>
        <v>290</v>
      </c>
      <c r="J22" s="27">
        <f t="shared" si="2"/>
        <v>1.3248407643312102E-3</v>
      </c>
      <c r="K22" s="27">
        <f t="shared" si="3"/>
        <v>2.3196529799142049E-4</v>
      </c>
      <c r="M22" s="35"/>
      <c r="N22" s="35"/>
      <c r="O22" s="35"/>
      <c r="P22" s="35"/>
      <c r="Q22" s="35"/>
      <c r="R22" s="35"/>
    </row>
    <row r="23" spans="1:18" ht="15" customHeight="1">
      <c r="A23" s="29" t="s">
        <v>26</v>
      </c>
      <c r="B23" s="35">
        <v>46</v>
      </c>
      <c r="C23" s="35">
        <v>1031</v>
      </c>
      <c r="D23" s="35">
        <v>1195</v>
      </c>
      <c r="E23" s="35">
        <v>28</v>
      </c>
      <c r="F23" s="35">
        <v>1776</v>
      </c>
      <c r="G23" s="35">
        <v>1021</v>
      </c>
      <c r="H23" s="35">
        <f t="shared" si="0"/>
        <v>74</v>
      </c>
      <c r="I23" s="35">
        <f t="shared" si="1"/>
        <v>5023</v>
      </c>
      <c r="J23" s="27">
        <f t="shared" si="2"/>
        <v>3.7707006369426753E-3</v>
      </c>
      <c r="K23" s="27">
        <f t="shared" si="3"/>
        <v>4.0177989372789831E-3</v>
      </c>
      <c r="M23" s="35"/>
      <c r="N23" s="35"/>
      <c r="O23" s="35"/>
      <c r="P23" s="35"/>
      <c r="Q23" s="35"/>
      <c r="R23" s="35"/>
    </row>
    <row r="24" spans="1:18" ht="15" customHeight="1">
      <c r="A24" s="29" t="s">
        <v>27</v>
      </c>
      <c r="B24" s="35">
        <v>116</v>
      </c>
      <c r="C24" s="35">
        <v>1579</v>
      </c>
      <c r="D24" s="35">
        <v>1641</v>
      </c>
      <c r="E24" s="35">
        <v>18</v>
      </c>
      <c r="F24" s="35">
        <v>582</v>
      </c>
      <c r="G24" s="35">
        <v>79</v>
      </c>
      <c r="H24" s="35">
        <f t="shared" si="0"/>
        <v>134</v>
      </c>
      <c r="I24" s="35">
        <f t="shared" si="1"/>
        <v>3881</v>
      </c>
      <c r="J24" s="27">
        <f t="shared" si="2"/>
        <v>6.8280254777070065E-3</v>
      </c>
      <c r="K24" s="27">
        <f t="shared" si="3"/>
        <v>3.1043355913955273E-3</v>
      </c>
      <c r="M24" s="35"/>
      <c r="N24" s="35"/>
      <c r="O24" s="35"/>
      <c r="P24" s="35"/>
      <c r="Q24" s="35"/>
      <c r="R24" s="35"/>
    </row>
    <row r="25" spans="1:18" ht="15" customHeight="1">
      <c r="A25" s="29" t="s">
        <v>28</v>
      </c>
      <c r="B25" s="35">
        <v>259</v>
      </c>
      <c r="C25" s="35">
        <v>5902</v>
      </c>
      <c r="D25" s="35">
        <v>5659</v>
      </c>
      <c r="E25" s="35">
        <v>299</v>
      </c>
      <c r="F25" s="35">
        <v>14705</v>
      </c>
      <c r="G25" s="35">
        <v>6417</v>
      </c>
      <c r="H25" s="35">
        <f t="shared" si="0"/>
        <v>558</v>
      </c>
      <c r="I25" s="35">
        <f t="shared" si="1"/>
        <v>32683</v>
      </c>
      <c r="J25" s="27">
        <f t="shared" si="2"/>
        <v>2.843312101910828E-2</v>
      </c>
      <c r="K25" s="27">
        <f t="shared" si="3"/>
        <v>2.6142489083633088E-2</v>
      </c>
      <c r="M25" s="35"/>
      <c r="N25" s="35"/>
      <c r="O25" s="35"/>
      <c r="P25" s="35"/>
      <c r="Q25" s="35"/>
      <c r="R25" s="35"/>
    </row>
    <row r="26" spans="1:18" ht="15" customHeight="1">
      <c r="A26" s="29" t="s">
        <v>29</v>
      </c>
      <c r="B26" s="35">
        <v>239</v>
      </c>
      <c r="C26" s="35">
        <v>6402</v>
      </c>
      <c r="D26" s="35">
        <v>4690</v>
      </c>
      <c r="E26" s="35">
        <v>271</v>
      </c>
      <c r="F26" s="35">
        <v>16103</v>
      </c>
      <c r="G26" s="35">
        <v>7376</v>
      </c>
      <c r="H26" s="35">
        <f t="shared" si="0"/>
        <v>510</v>
      </c>
      <c r="I26" s="35">
        <f t="shared" si="1"/>
        <v>34571</v>
      </c>
      <c r="J26" s="27">
        <f t="shared" si="2"/>
        <v>2.5987261146496816E-2</v>
      </c>
      <c r="K26" s="27">
        <f t="shared" si="3"/>
        <v>2.7652663161591026E-2</v>
      </c>
      <c r="M26" s="35"/>
      <c r="N26" s="35"/>
      <c r="O26" s="35"/>
      <c r="P26" s="35"/>
      <c r="Q26" s="35"/>
      <c r="R26" s="35"/>
    </row>
    <row r="27" spans="1:18" ht="15" customHeight="1">
      <c r="A27" s="29" t="s">
        <v>30</v>
      </c>
      <c r="B27" s="35">
        <v>26</v>
      </c>
      <c r="C27" s="35">
        <v>87</v>
      </c>
      <c r="D27" s="35">
        <v>183</v>
      </c>
      <c r="E27" s="35"/>
      <c r="F27" s="35"/>
      <c r="G27" s="35"/>
      <c r="H27" s="35">
        <f t="shared" si="0"/>
        <v>26</v>
      </c>
      <c r="I27" s="35">
        <f t="shared" si="1"/>
        <v>270</v>
      </c>
      <c r="J27" s="27">
        <f t="shared" si="2"/>
        <v>1.3248407643312102E-3</v>
      </c>
      <c r="K27" s="27">
        <f t="shared" si="3"/>
        <v>2.1596769123339148E-4</v>
      </c>
      <c r="M27" s="35"/>
      <c r="N27" s="35"/>
      <c r="O27" s="35"/>
      <c r="P27" s="35"/>
      <c r="Q27" s="35"/>
      <c r="R27" s="35"/>
    </row>
    <row r="28" spans="1:18" ht="15" customHeight="1">
      <c r="A28" s="29" t="s">
        <v>31</v>
      </c>
      <c r="B28" s="35">
        <v>46</v>
      </c>
      <c r="C28" s="35">
        <v>630</v>
      </c>
      <c r="D28" s="35">
        <v>770</v>
      </c>
      <c r="E28" s="35"/>
      <c r="F28" s="35"/>
      <c r="G28" s="35"/>
      <c r="H28" s="35">
        <f t="shared" si="0"/>
        <v>46</v>
      </c>
      <c r="I28" s="35">
        <f t="shared" si="1"/>
        <v>1400</v>
      </c>
      <c r="J28" s="27">
        <f t="shared" si="2"/>
        <v>2.3439490445859874E-3</v>
      </c>
      <c r="K28" s="27">
        <f t="shared" si="3"/>
        <v>1.1198324730620299E-3</v>
      </c>
      <c r="M28" s="35"/>
      <c r="N28" s="35"/>
      <c r="O28" s="35"/>
      <c r="P28" s="35"/>
      <c r="Q28" s="35"/>
      <c r="R28" s="35"/>
    </row>
    <row r="29" spans="1:18" ht="15" customHeight="1">
      <c r="A29" s="29" t="s">
        <v>32</v>
      </c>
      <c r="B29" s="35">
        <v>68</v>
      </c>
      <c r="C29" s="35">
        <v>390</v>
      </c>
      <c r="D29" s="35">
        <v>488</v>
      </c>
      <c r="E29" s="35"/>
      <c r="F29" s="35"/>
      <c r="G29" s="35"/>
      <c r="H29" s="35">
        <f t="shared" si="0"/>
        <v>68</v>
      </c>
      <c r="I29" s="35">
        <f t="shared" si="1"/>
        <v>878</v>
      </c>
      <c r="J29" s="27">
        <f t="shared" si="2"/>
        <v>3.4649681528662419E-3</v>
      </c>
      <c r="K29" s="27">
        <f t="shared" si="3"/>
        <v>7.0229493667747301E-4</v>
      </c>
      <c r="M29" s="35"/>
      <c r="N29" s="35"/>
      <c r="O29" s="35"/>
      <c r="P29" s="35"/>
      <c r="Q29" s="35"/>
      <c r="R29" s="35"/>
    </row>
    <row r="30" spans="1:18" ht="15" customHeight="1">
      <c r="A30" s="29" t="s">
        <v>33</v>
      </c>
      <c r="B30" s="35">
        <v>192</v>
      </c>
      <c r="C30" s="35">
        <v>2590</v>
      </c>
      <c r="D30" s="35">
        <v>2467</v>
      </c>
      <c r="E30" s="35"/>
      <c r="F30" s="35"/>
      <c r="G30" s="35"/>
      <c r="H30" s="35">
        <f t="shared" si="0"/>
        <v>192</v>
      </c>
      <c r="I30" s="35">
        <f t="shared" si="1"/>
        <v>5057</v>
      </c>
      <c r="J30" s="27">
        <f t="shared" si="2"/>
        <v>9.7834394904458607E-3</v>
      </c>
      <c r="K30" s="27">
        <f t="shared" si="3"/>
        <v>4.0449948687676322E-3</v>
      </c>
      <c r="M30" s="35"/>
      <c r="N30" s="35"/>
      <c r="O30" s="35"/>
      <c r="P30" s="35"/>
      <c r="Q30" s="35"/>
      <c r="R30" s="35"/>
    </row>
    <row r="31" spans="1:18" ht="15" customHeight="1">
      <c r="A31" s="29" t="s">
        <v>34</v>
      </c>
      <c r="B31" s="35">
        <v>142</v>
      </c>
      <c r="C31" s="35">
        <v>1784</v>
      </c>
      <c r="D31" s="35">
        <v>1628</v>
      </c>
      <c r="E31" s="35"/>
      <c r="F31" s="35"/>
      <c r="G31" s="35"/>
      <c r="H31" s="35">
        <f t="shared" si="0"/>
        <v>142</v>
      </c>
      <c r="I31" s="35">
        <f t="shared" si="1"/>
        <v>3412</v>
      </c>
      <c r="J31" s="27">
        <f t="shared" si="2"/>
        <v>7.2356687898089168E-3</v>
      </c>
      <c r="K31" s="27">
        <f t="shared" si="3"/>
        <v>2.7291917129197473E-3</v>
      </c>
      <c r="M31" s="35"/>
      <c r="N31" s="35"/>
      <c r="O31" s="35"/>
      <c r="P31" s="35"/>
      <c r="Q31" s="35"/>
      <c r="R31" s="35"/>
    </row>
    <row r="32" spans="1:18" ht="15" customHeight="1">
      <c r="A32" s="29" t="s">
        <v>35</v>
      </c>
      <c r="B32" s="35">
        <v>234</v>
      </c>
      <c r="C32" s="35">
        <v>6388</v>
      </c>
      <c r="D32" s="35">
        <v>5815</v>
      </c>
      <c r="E32" s="35">
        <v>184</v>
      </c>
      <c r="F32" s="35">
        <v>6661</v>
      </c>
      <c r="G32" s="35">
        <v>3366</v>
      </c>
      <c r="H32" s="35">
        <f t="shared" si="0"/>
        <v>418</v>
      </c>
      <c r="I32" s="35">
        <f t="shared" si="1"/>
        <v>22230</v>
      </c>
      <c r="J32" s="27">
        <f t="shared" si="2"/>
        <v>2.1299363057324841E-2</v>
      </c>
      <c r="K32" s="27">
        <f t="shared" si="3"/>
        <v>1.7781339911549232E-2</v>
      </c>
      <c r="M32" s="35"/>
      <c r="N32" s="35"/>
      <c r="O32" s="35"/>
      <c r="P32" s="35"/>
      <c r="Q32" s="35"/>
      <c r="R32" s="35"/>
    </row>
    <row r="33" spans="1:18" ht="15" customHeight="1">
      <c r="A33" s="29" t="s">
        <v>36</v>
      </c>
      <c r="B33" s="35">
        <v>312</v>
      </c>
      <c r="C33" s="35">
        <v>7482</v>
      </c>
      <c r="D33" s="35">
        <v>7893</v>
      </c>
      <c r="E33" s="35">
        <v>18</v>
      </c>
      <c r="F33" s="35">
        <v>468</v>
      </c>
      <c r="G33" s="35">
        <v>75</v>
      </c>
      <c r="H33" s="35">
        <f t="shared" si="0"/>
        <v>330</v>
      </c>
      <c r="I33" s="35">
        <f t="shared" si="1"/>
        <v>15918</v>
      </c>
      <c r="J33" s="27">
        <f t="shared" si="2"/>
        <v>1.6815286624203823E-2</v>
      </c>
      <c r="K33" s="27">
        <f t="shared" si="3"/>
        <v>1.273249521871528E-2</v>
      </c>
      <c r="M33" s="35"/>
      <c r="N33" s="35"/>
      <c r="O33" s="35"/>
      <c r="P33" s="35"/>
      <c r="Q33" s="35"/>
      <c r="R33" s="35"/>
    </row>
    <row r="34" spans="1:18" ht="15" customHeight="1">
      <c r="A34" s="29" t="s">
        <v>37</v>
      </c>
      <c r="B34" s="35">
        <v>200</v>
      </c>
      <c r="C34" s="35">
        <v>2901</v>
      </c>
      <c r="D34" s="35">
        <v>2802</v>
      </c>
      <c r="E34" s="35"/>
      <c r="F34" s="35"/>
      <c r="G34" s="35"/>
      <c r="H34" s="35">
        <f t="shared" si="0"/>
        <v>200</v>
      </c>
      <c r="I34" s="35">
        <f t="shared" si="1"/>
        <v>5703</v>
      </c>
      <c r="J34" s="27">
        <f t="shared" si="2"/>
        <v>1.019108280254777E-2</v>
      </c>
      <c r="K34" s="27">
        <f t="shared" si="3"/>
        <v>4.5617175670519686E-3</v>
      </c>
      <c r="M34" s="35"/>
      <c r="N34" s="35"/>
      <c r="O34" s="35"/>
      <c r="P34" s="35"/>
      <c r="Q34" s="35"/>
      <c r="R34" s="35"/>
    </row>
    <row r="35" spans="1:18" ht="15" customHeight="1">
      <c r="A35" s="29" t="s">
        <v>38</v>
      </c>
      <c r="B35" s="35">
        <v>5</v>
      </c>
      <c r="C35" s="35">
        <v>37</v>
      </c>
      <c r="D35" s="35">
        <v>37</v>
      </c>
      <c r="E35" s="35">
        <v>4</v>
      </c>
      <c r="F35" s="35">
        <v>321</v>
      </c>
      <c r="G35" s="35">
        <v>178</v>
      </c>
      <c r="H35" s="35">
        <f t="shared" si="0"/>
        <v>9</v>
      </c>
      <c r="I35" s="35">
        <f t="shared" si="1"/>
        <v>573</v>
      </c>
      <c r="J35" s="27">
        <f t="shared" si="2"/>
        <v>4.5859872611464969E-4</v>
      </c>
      <c r="K35" s="27">
        <f t="shared" si="3"/>
        <v>4.583314336175308E-4</v>
      </c>
      <c r="M35" s="35"/>
      <c r="N35" s="35"/>
      <c r="O35" s="35"/>
      <c r="P35" s="35"/>
      <c r="Q35" s="35"/>
      <c r="R35" s="35"/>
    </row>
    <row r="36" spans="1:18" ht="15" customHeight="1">
      <c r="A36" s="29" t="s">
        <v>39</v>
      </c>
      <c r="B36" s="35">
        <v>238</v>
      </c>
      <c r="C36" s="35">
        <v>5705</v>
      </c>
      <c r="D36" s="35">
        <v>5567</v>
      </c>
      <c r="E36" s="35">
        <v>26</v>
      </c>
      <c r="F36" s="35">
        <v>30</v>
      </c>
      <c r="G36" s="35">
        <v>26</v>
      </c>
      <c r="H36" s="35">
        <f t="shared" si="0"/>
        <v>264</v>
      </c>
      <c r="I36" s="35">
        <f t="shared" si="1"/>
        <v>11328</v>
      </c>
      <c r="J36" s="27">
        <f t="shared" si="2"/>
        <v>1.3452229299363056E-2</v>
      </c>
      <c r="K36" s="27">
        <f t="shared" si="3"/>
        <v>9.0610444677476244E-3</v>
      </c>
      <c r="M36" s="35"/>
      <c r="N36" s="35"/>
      <c r="O36" s="35"/>
      <c r="P36" s="35"/>
      <c r="Q36" s="35"/>
      <c r="R36" s="35"/>
    </row>
    <row r="37" spans="1:18" ht="15" customHeight="1">
      <c r="A37" s="29" t="s">
        <v>40</v>
      </c>
      <c r="B37" s="35">
        <v>495</v>
      </c>
      <c r="C37" s="35">
        <v>17010</v>
      </c>
      <c r="D37" s="35">
        <v>14435</v>
      </c>
      <c r="E37" s="35">
        <v>537</v>
      </c>
      <c r="F37" s="35">
        <v>30894</v>
      </c>
      <c r="G37" s="35">
        <v>16492</v>
      </c>
      <c r="H37" s="35">
        <f t="shared" si="0"/>
        <v>1032</v>
      </c>
      <c r="I37" s="35">
        <f t="shared" si="1"/>
        <v>78831</v>
      </c>
      <c r="J37" s="27">
        <f t="shared" si="2"/>
        <v>5.2585987261146494E-2</v>
      </c>
      <c r="K37" s="27">
        <f t="shared" si="3"/>
        <v>6.3055366917109196E-2</v>
      </c>
      <c r="M37" s="35"/>
      <c r="N37" s="35"/>
      <c r="O37" s="35"/>
      <c r="P37" s="35"/>
      <c r="Q37" s="35"/>
      <c r="R37" s="35"/>
    </row>
    <row r="38" spans="1:18" ht="15" customHeight="1">
      <c r="A38" s="29" t="s">
        <v>41</v>
      </c>
      <c r="B38" s="35">
        <v>227</v>
      </c>
      <c r="C38" s="35">
        <v>4628</v>
      </c>
      <c r="D38" s="35">
        <v>4362</v>
      </c>
      <c r="E38" s="35">
        <v>16</v>
      </c>
      <c r="F38" s="35">
        <v>618</v>
      </c>
      <c r="G38" s="35">
        <v>150</v>
      </c>
      <c r="H38" s="35">
        <f t="shared" si="0"/>
        <v>243</v>
      </c>
      <c r="I38" s="35">
        <f t="shared" si="1"/>
        <v>9758</v>
      </c>
      <c r="J38" s="27">
        <f t="shared" si="2"/>
        <v>1.2382165605095542E-2</v>
      </c>
      <c r="K38" s="27">
        <f t="shared" si="3"/>
        <v>7.8052323372423483E-3</v>
      </c>
      <c r="M38" s="35"/>
      <c r="N38" s="35"/>
      <c r="O38" s="35"/>
      <c r="P38" s="35"/>
      <c r="Q38" s="35"/>
      <c r="R38" s="35"/>
    </row>
    <row r="39" spans="1:18" ht="15" customHeight="1">
      <c r="A39" s="29" t="s">
        <v>42</v>
      </c>
      <c r="B39" s="35">
        <v>405</v>
      </c>
      <c r="C39" s="35">
        <v>13190</v>
      </c>
      <c r="D39" s="35">
        <v>11036</v>
      </c>
      <c r="E39" s="35">
        <v>225</v>
      </c>
      <c r="F39" s="35">
        <v>11191</v>
      </c>
      <c r="G39" s="35">
        <v>6831</v>
      </c>
      <c r="H39" s="35">
        <f t="shared" si="0"/>
        <v>630</v>
      </c>
      <c r="I39" s="35">
        <f t="shared" si="1"/>
        <v>42248</v>
      </c>
      <c r="J39" s="27">
        <f t="shared" si="2"/>
        <v>3.2101910828025479E-2</v>
      </c>
      <c r="K39" s="27">
        <f t="shared" si="3"/>
        <v>3.3793344515660455E-2</v>
      </c>
      <c r="M39" s="35"/>
      <c r="N39" s="35"/>
      <c r="O39" s="35"/>
      <c r="P39" s="35"/>
      <c r="Q39" s="35"/>
      <c r="R39" s="35"/>
    </row>
    <row r="40" spans="1:18" ht="15" customHeight="1">
      <c r="A40" s="29" t="s">
        <v>43</v>
      </c>
      <c r="B40" s="35">
        <v>66</v>
      </c>
      <c r="C40" s="35">
        <v>680</v>
      </c>
      <c r="D40" s="35">
        <v>808</v>
      </c>
      <c r="E40" s="35"/>
      <c r="F40" s="35"/>
      <c r="G40" s="35"/>
      <c r="H40" s="35">
        <f t="shared" si="0"/>
        <v>66</v>
      </c>
      <c r="I40" s="35">
        <f t="shared" si="1"/>
        <v>1488</v>
      </c>
      <c r="J40" s="27">
        <f t="shared" si="2"/>
        <v>3.3630573248407641E-3</v>
      </c>
      <c r="K40" s="27">
        <f t="shared" si="3"/>
        <v>1.1902219427973575E-3</v>
      </c>
      <c r="M40" s="35"/>
      <c r="N40" s="35"/>
      <c r="O40" s="35"/>
      <c r="P40" s="35"/>
      <c r="Q40" s="35"/>
      <c r="R40" s="35"/>
    </row>
    <row r="41" spans="1:18" ht="15" customHeight="1">
      <c r="A41" s="29" t="s">
        <v>44</v>
      </c>
      <c r="B41" s="35">
        <v>59</v>
      </c>
      <c r="C41" s="35">
        <v>914</v>
      </c>
      <c r="D41" s="35">
        <v>698</v>
      </c>
      <c r="E41" s="35">
        <v>11</v>
      </c>
      <c r="F41" s="35">
        <v>426</v>
      </c>
      <c r="G41" s="35">
        <v>72</v>
      </c>
      <c r="H41" s="35">
        <f t="shared" si="0"/>
        <v>70</v>
      </c>
      <c r="I41" s="35">
        <f t="shared" si="1"/>
        <v>2110</v>
      </c>
      <c r="J41" s="27">
        <f t="shared" si="2"/>
        <v>3.5668789808917197E-3</v>
      </c>
      <c r="K41" s="27">
        <f t="shared" si="3"/>
        <v>1.6877475129720594E-3</v>
      </c>
      <c r="M41" s="35"/>
      <c r="N41" s="35"/>
      <c r="O41" s="35"/>
      <c r="P41" s="35"/>
      <c r="Q41" s="35"/>
      <c r="R41" s="35"/>
    </row>
    <row r="42" spans="1:18" ht="15" customHeight="1">
      <c r="A42" s="29" t="s">
        <v>45</v>
      </c>
      <c r="B42" s="35">
        <v>50</v>
      </c>
      <c r="C42" s="35">
        <v>285</v>
      </c>
      <c r="D42" s="35">
        <v>381</v>
      </c>
      <c r="E42" s="35"/>
      <c r="F42" s="35"/>
      <c r="G42" s="35"/>
      <c r="H42" s="35">
        <f t="shared" si="0"/>
        <v>50</v>
      </c>
      <c r="I42" s="35">
        <f t="shared" si="1"/>
        <v>666</v>
      </c>
      <c r="J42" s="27">
        <f t="shared" si="2"/>
        <v>2.5477707006369425E-3</v>
      </c>
      <c r="K42" s="27">
        <f t="shared" si="3"/>
        <v>5.327203050423657E-4</v>
      </c>
      <c r="M42" s="35"/>
      <c r="N42" s="35"/>
      <c r="O42" s="35"/>
      <c r="P42" s="35"/>
      <c r="Q42" s="35"/>
      <c r="R42" s="35"/>
    </row>
    <row r="43" spans="1:18" ht="15" customHeight="1">
      <c r="A43" s="29" t="s">
        <v>46</v>
      </c>
      <c r="B43" s="35">
        <v>32</v>
      </c>
      <c r="C43" s="35">
        <v>302</v>
      </c>
      <c r="D43" s="35">
        <v>321</v>
      </c>
      <c r="E43" s="35"/>
      <c r="F43" s="35"/>
      <c r="G43" s="35"/>
      <c r="H43" s="35">
        <f t="shared" si="0"/>
        <v>32</v>
      </c>
      <c r="I43" s="35">
        <f t="shared" si="1"/>
        <v>623</v>
      </c>
      <c r="J43" s="27">
        <f t="shared" si="2"/>
        <v>1.6305732484076434E-3</v>
      </c>
      <c r="K43" s="27">
        <f t="shared" si="3"/>
        <v>4.9832545051260333E-4</v>
      </c>
      <c r="M43" s="35"/>
      <c r="N43" s="35"/>
      <c r="O43" s="35"/>
      <c r="P43" s="35"/>
      <c r="Q43" s="35"/>
      <c r="R43" s="35"/>
    </row>
    <row r="44" spans="1:18" ht="15" customHeight="1">
      <c r="A44" s="29" t="s">
        <v>47</v>
      </c>
      <c r="B44" s="35">
        <v>1090</v>
      </c>
      <c r="C44" s="35">
        <v>33693</v>
      </c>
      <c r="D44" s="35">
        <v>39198</v>
      </c>
      <c r="E44" s="35">
        <v>821</v>
      </c>
      <c r="F44" s="35">
        <v>42146</v>
      </c>
      <c r="G44" s="35">
        <v>34084</v>
      </c>
      <c r="H44" s="35">
        <f t="shared" si="0"/>
        <v>1911</v>
      </c>
      <c r="I44" s="35">
        <f t="shared" si="1"/>
        <v>149121</v>
      </c>
      <c r="J44" s="27">
        <f t="shared" si="2"/>
        <v>9.7375796178343951E-2</v>
      </c>
      <c r="K44" s="27">
        <f t="shared" si="3"/>
        <v>0.11927895586820211</v>
      </c>
      <c r="M44" s="35"/>
      <c r="N44" s="35"/>
      <c r="O44" s="35"/>
      <c r="P44" s="35"/>
      <c r="Q44" s="35"/>
      <c r="R44" s="35"/>
    </row>
    <row r="45" spans="1:18" ht="15" customHeight="1">
      <c r="A45" s="29" t="s">
        <v>48</v>
      </c>
      <c r="B45" s="35">
        <v>108</v>
      </c>
      <c r="C45" s="35">
        <v>1294</v>
      </c>
      <c r="D45" s="35">
        <v>1119</v>
      </c>
      <c r="E45" s="35">
        <v>124</v>
      </c>
      <c r="F45" s="35">
        <v>7212</v>
      </c>
      <c r="G45" s="35">
        <v>3305</v>
      </c>
      <c r="H45" s="35">
        <f t="shared" si="0"/>
        <v>232</v>
      </c>
      <c r="I45" s="35">
        <f t="shared" si="1"/>
        <v>12930</v>
      </c>
      <c r="J45" s="27">
        <f t="shared" si="2"/>
        <v>1.1821656050955413E-2</v>
      </c>
      <c r="K45" s="27">
        <f t="shared" si="3"/>
        <v>1.0342452769065747E-2</v>
      </c>
      <c r="M45" s="35"/>
      <c r="N45" s="35"/>
      <c r="O45" s="35"/>
      <c r="P45" s="35"/>
      <c r="Q45" s="35"/>
      <c r="R45" s="35"/>
    </row>
    <row r="46" spans="1:18" ht="5" customHeight="1">
      <c r="A46" s="12"/>
      <c r="B46" s="16"/>
      <c r="C46" s="16"/>
      <c r="D46" s="16"/>
      <c r="E46" s="16"/>
      <c r="F46" s="16"/>
      <c r="G46" s="16"/>
      <c r="H46" s="16"/>
      <c r="I46" s="16"/>
      <c r="J46" s="37"/>
      <c r="K46" s="37"/>
    </row>
    <row r="47" spans="1:18" ht="15" customHeight="1">
      <c r="A47" s="46" t="s">
        <v>4</v>
      </c>
      <c r="B47" s="54">
        <f>SUM(B7:B45)</f>
        <v>11796</v>
      </c>
      <c r="C47" s="54">
        <f t="shared" ref="C47:G47" si="4">SUM(C7:C45)</f>
        <v>305904</v>
      </c>
      <c r="D47" s="55">
        <f t="shared" si="4"/>
        <v>305380</v>
      </c>
      <c r="E47" s="54">
        <f t="shared" si="4"/>
        <v>7829</v>
      </c>
      <c r="F47" s="54">
        <f t="shared" si="4"/>
        <v>383107</v>
      </c>
      <c r="G47" s="55">
        <f t="shared" si="4"/>
        <v>255796</v>
      </c>
      <c r="H47" s="54">
        <f>B47+E47</f>
        <v>19625</v>
      </c>
      <c r="I47" s="55">
        <f>C47+D47+F47+G47</f>
        <v>1250187</v>
      </c>
      <c r="J47" s="56">
        <f>SUM(J7:J45)</f>
        <v>1.0000000000000002</v>
      </c>
      <c r="K47" s="56">
        <f>SUM(K7:K45)</f>
        <v>1</v>
      </c>
    </row>
    <row r="48" spans="1:18" ht="5" customHeight="1">
      <c r="A48" s="15"/>
      <c r="B48" s="16"/>
      <c r="C48" s="16"/>
      <c r="D48" s="16"/>
      <c r="E48" s="16"/>
      <c r="F48" s="16"/>
      <c r="G48" s="16"/>
      <c r="H48" s="17"/>
      <c r="I48" s="17"/>
      <c r="J48" s="37"/>
      <c r="K48" s="37"/>
    </row>
    <row r="49" spans="1:11" ht="15" customHeight="1">
      <c r="A49" s="58" t="s">
        <v>74</v>
      </c>
      <c r="B49" s="35">
        <v>5305</v>
      </c>
      <c r="C49" s="35">
        <v>68214</v>
      </c>
      <c r="D49" s="35">
        <v>68181</v>
      </c>
      <c r="E49" s="35">
        <v>1358</v>
      </c>
      <c r="F49" s="35">
        <v>14273</v>
      </c>
      <c r="G49" s="35">
        <v>10972</v>
      </c>
      <c r="H49" s="35">
        <f>SUM(B49+E49)</f>
        <v>6663</v>
      </c>
      <c r="I49" s="35">
        <f>SUM(C49+D49+F49+G49)</f>
        <v>161640</v>
      </c>
      <c r="J49" s="37"/>
      <c r="K49" s="37"/>
    </row>
    <row r="50" spans="1:11" ht="15" customHeight="1">
      <c r="A50" s="58" t="s">
        <v>75</v>
      </c>
      <c r="B50" s="35">
        <f>B47</f>
        <v>11796</v>
      </c>
      <c r="C50" s="35">
        <f t="shared" ref="C50:I50" si="5">C47</f>
        <v>305904</v>
      </c>
      <c r="D50" s="35">
        <f t="shared" si="5"/>
        <v>305380</v>
      </c>
      <c r="E50" s="35">
        <f t="shared" si="5"/>
        <v>7829</v>
      </c>
      <c r="F50" s="35">
        <f t="shared" si="5"/>
        <v>383107</v>
      </c>
      <c r="G50" s="35">
        <f t="shared" si="5"/>
        <v>255796</v>
      </c>
      <c r="H50" s="35">
        <f t="shared" si="5"/>
        <v>19625</v>
      </c>
      <c r="I50" s="35">
        <f t="shared" si="5"/>
        <v>1250187</v>
      </c>
      <c r="J50" s="37"/>
      <c r="K50" s="37"/>
    </row>
    <row r="51" spans="1:11" ht="15" customHeight="1">
      <c r="A51" s="58" t="s">
        <v>78</v>
      </c>
      <c r="B51" s="27">
        <f>(B50-B49)/B49</f>
        <v>1.2235626767200753</v>
      </c>
      <c r="C51" s="27">
        <f t="shared" ref="C51:I51" si="6">(C50-C49)/C49</f>
        <v>3.4844753276453515</v>
      </c>
      <c r="D51" s="27">
        <f t="shared" si="6"/>
        <v>3.4789604141916368</v>
      </c>
      <c r="E51" s="27">
        <f t="shared" si="6"/>
        <v>4.7650957290132547</v>
      </c>
      <c r="F51" s="27">
        <f t="shared" si="6"/>
        <v>25.84137882715617</v>
      </c>
      <c r="G51" s="27">
        <f t="shared" si="6"/>
        <v>22.313525337222021</v>
      </c>
      <c r="H51" s="27">
        <f t="shared" si="6"/>
        <v>1.9453699534744109</v>
      </c>
      <c r="I51" s="27">
        <f t="shared" si="6"/>
        <v>6.7343912397921306</v>
      </c>
      <c r="J51" s="37"/>
      <c r="K51" s="37"/>
    </row>
    <row r="52" spans="1:11" ht="15" customHeight="1">
      <c r="A52" s="1"/>
    </row>
    <row r="53" spans="1:11" ht="15" customHeight="1">
      <c r="A53" s="1"/>
      <c r="B53" s="35"/>
      <c r="C53" s="35"/>
      <c r="D53" s="35"/>
      <c r="E53" s="35"/>
      <c r="F53" s="35"/>
      <c r="G53" s="35"/>
      <c r="H53" s="35"/>
      <c r="I53" s="35"/>
    </row>
    <row r="54" spans="1:11" ht="15" customHeight="1">
      <c r="A54" s="1"/>
    </row>
    <row r="55" spans="1:11" ht="15" customHeight="1">
      <c r="A55" s="1"/>
      <c r="E55" s="35"/>
    </row>
    <row r="56" spans="1:11" ht="15" customHeight="1">
      <c r="A56" s="1"/>
    </row>
    <row r="57" spans="1:11" ht="15" customHeight="1">
      <c r="A57" s="1"/>
    </row>
    <row r="58" spans="1:11" ht="15" customHeight="1"/>
    <row r="59" spans="1:11" ht="15" customHeight="1">
      <c r="A59" s="4"/>
    </row>
    <row r="60" spans="1:11" ht="15" customHeight="1"/>
    <row r="61" spans="1:11" ht="15" customHeight="1">
      <c r="A61" s="4"/>
    </row>
    <row r="62" spans="1:11" ht="15" customHeight="1">
      <c r="A62" s="4"/>
    </row>
    <row r="63" spans="1:11" ht="15" customHeight="1">
      <c r="A63" s="4"/>
      <c r="B63" s="5"/>
      <c r="C63" s="5"/>
      <c r="D63" s="5"/>
      <c r="E63" s="5"/>
      <c r="F63" s="5"/>
      <c r="G63" s="5"/>
    </row>
    <row r="64" spans="1:11" ht="15" customHeight="1">
      <c r="A64" s="4"/>
      <c r="F64" s="8"/>
    </row>
    <row r="65" spans="1:7" ht="15" customHeight="1">
      <c r="F65" s="8"/>
    </row>
    <row r="66" spans="1:7" ht="15" customHeight="1">
      <c r="A66" s="4"/>
    </row>
    <row r="67" spans="1:7" ht="15" customHeight="1">
      <c r="A67" s="4"/>
    </row>
    <row r="68" spans="1:7" ht="15" customHeight="1">
      <c r="A68" s="4"/>
      <c r="B68" s="5"/>
      <c r="C68" s="5"/>
      <c r="D68" s="5"/>
      <c r="E68" s="5"/>
      <c r="F68" s="5"/>
      <c r="G68" s="5"/>
    </row>
    <row r="69" spans="1:7" ht="15" customHeight="1"/>
    <row r="70" spans="1:7" ht="15" customHeight="1"/>
  </sheetData>
  <mergeCells count="6">
    <mergeCell ref="J4:K4"/>
    <mergeCell ref="H4:I4"/>
    <mergeCell ref="C5:D5"/>
    <mergeCell ref="F5:G5"/>
    <mergeCell ref="B4:D4"/>
    <mergeCell ref="E4:G4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Φύλλο6"/>
  <dimension ref="A1:R68"/>
  <sheetViews>
    <sheetView zoomScale="80" workbookViewId="0">
      <pane ySplit="6" topLeftCell="A7" activePane="bottomLeft" state="frozen"/>
      <selection pane="bottomLeft" sqref="A1:B3"/>
    </sheetView>
  </sheetViews>
  <sheetFormatPr defaultColWidth="8.81640625" defaultRowHeight="12.5"/>
  <cols>
    <col min="1" max="1" width="38.6328125" style="2" customWidth="1"/>
    <col min="2" max="11" width="13.6328125" style="2" customWidth="1"/>
    <col min="12" max="16384" width="8.81640625" style="2"/>
  </cols>
  <sheetData>
    <row r="1" spans="1:18" ht="15" customHeight="1">
      <c r="A1" s="21" t="s">
        <v>55</v>
      </c>
      <c r="B1" s="13"/>
      <c r="C1" s="13"/>
      <c r="D1" s="13"/>
      <c r="E1" s="12"/>
      <c r="F1" s="47" t="s">
        <v>50</v>
      </c>
      <c r="H1" s="14"/>
      <c r="I1" s="14"/>
    </row>
    <row r="2" spans="1:18" ht="15" customHeight="1">
      <c r="A2" s="21" t="s">
        <v>53</v>
      </c>
      <c r="B2" s="12"/>
      <c r="C2" s="12"/>
      <c r="D2" s="12"/>
      <c r="E2" s="12"/>
      <c r="F2" s="48" t="s">
        <v>65</v>
      </c>
      <c r="H2" s="14"/>
      <c r="I2" s="14"/>
    </row>
    <row r="3" spans="1:18" ht="15" customHeight="1">
      <c r="A3" s="26" t="s">
        <v>54</v>
      </c>
      <c r="B3" s="22"/>
      <c r="C3" s="23"/>
      <c r="D3" s="22"/>
      <c r="E3" s="22"/>
      <c r="F3" s="49" t="s">
        <v>82</v>
      </c>
      <c r="H3" s="14"/>
      <c r="I3" s="14"/>
      <c r="J3" s="24"/>
      <c r="K3" s="24"/>
    </row>
    <row r="4" spans="1:18" ht="15" customHeight="1">
      <c r="A4" s="42"/>
      <c r="B4" s="82" t="s">
        <v>5</v>
      </c>
      <c r="C4" s="83"/>
      <c r="D4" s="84"/>
      <c r="E4" s="82" t="s">
        <v>51</v>
      </c>
      <c r="F4" s="83"/>
      <c r="G4" s="84"/>
      <c r="H4" s="79" t="s">
        <v>6</v>
      </c>
      <c r="I4" s="80"/>
      <c r="J4" s="81" t="s">
        <v>49</v>
      </c>
      <c r="K4" s="81"/>
    </row>
    <row r="5" spans="1:18" ht="15" customHeight="1">
      <c r="A5" s="43" t="s">
        <v>1</v>
      </c>
      <c r="B5" s="44" t="s">
        <v>2</v>
      </c>
      <c r="C5" s="81" t="s">
        <v>3</v>
      </c>
      <c r="D5" s="80"/>
      <c r="E5" s="44" t="s">
        <v>2</v>
      </c>
      <c r="F5" s="81" t="s">
        <v>3</v>
      </c>
      <c r="G5" s="80"/>
      <c r="H5" s="44" t="s">
        <v>2</v>
      </c>
      <c r="I5" s="43" t="s">
        <v>52</v>
      </c>
      <c r="J5" s="25" t="s">
        <v>2</v>
      </c>
      <c r="K5" s="25" t="s">
        <v>52</v>
      </c>
    </row>
    <row r="6" spans="1:18" ht="15" customHeight="1">
      <c r="A6" s="57" t="s">
        <v>57</v>
      </c>
      <c r="B6" s="44" t="s">
        <v>7</v>
      </c>
      <c r="C6" s="41" t="s">
        <v>8</v>
      </c>
      <c r="D6" s="43" t="s">
        <v>9</v>
      </c>
      <c r="E6" s="44" t="s">
        <v>7</v>
      </c>
      <c r="F6" s="41" t="s">
        <v>8</v>
      </c>
      <c r="G6" s="43" t="s">
        <v>9</v>
      </c>
      <c r="H6" s="44" t="s">
        <v>7</v>
      </c>
      <c r="I6" s="43" t="s">
        <v>7</v>
      </c>
      <c r="J6" s="41" t="s">
        <v>7</v>
      </c>
      <c r="K6" s="41" t="s">
        <v>7</v>
      </c>
    </row>
    <row r="7" spans="1:18" ht="15" customHeight="1">
      <c r="A7" s="29" t="s">
        <v>10</v>
      </c>
      <c r="B7" s="34">
        <v>82</v>
      </c>
      <c r="C7" s="34">
        <v>127</v>
      </c>
      <c r="D7" s="34">
        <v>111</v>
      </c>
      <c r="E7" s="34">
        <v>300</v>
      </c>
      <c r="F7" s="34">
        <v>14835</v>
      </c>
      <c r="G7" s="34">
        <v>9720</v>
      </c>
      <c r="H7" s="34">
        <f>B7+E7</f>
        <v>382</v>
      </c>
      <c r="I7" s="34">
        <f>C7+D7+F7+G7</f>
        <v>24793</v>
      </c>
      <c r="J7" s="32">
        <f>H7/$H$47</f>
        <v>9.7735704234361009E-3</v>
      </c>
      <c r="K7" s="32">
        <f>I7/$I$47</f>
        <v>7.9940749759303958E-3</v>
      </c>
      <c r="M7" s="34"/>
      <c r="N7" s="34"/>
      <c r="O7" s="34"/>
      <c r="P7" s="34"/>
      <c r="Q7" s="34"/>
      <c r="R7" s="34"/>
    </row>
    <row r="8" spans="1:18" ht="15" customHeight="1">
      <c r="A8" s="29" t="s">
        <v>11</v>
      </c>
      <c r="B8" s="34">
        <v>222</v>
      </c>
      <c r="C8" s="34">
        <v>6668</v>
      </c>
      <c r="D8" s="34">
        <v>6785</v>
      </c>
      <c r="E8" s="34">
        <v>1</v>
      </c>
      <c r="F8" s="34">
        <v>0</v>
      </c>
      <c r="G8" s="34">
        <v>0</v>
      </c>
      <c r="H8" s="34">
        <f t="shared" ref="H8:H45" si="0">B8+E8</f>
        <v>223</v>
      </c>
      <c r="I8" s="34">
        <f t="shared" ref="I8:I45" si="1">C8+D8+F8+G8</f>
        <v>13453</v>
      </c>
      <c r="J8" s="32">
        <f t="shared" ref="J8:J45" si="2">H8/$H$47</f>
        <v>5.7055136241524881E-3</v>
      </c>
      <c r="K8" s="32">
        <f t="shared" ref="K8:K45" si="3">I8/$I$47</f>
        <v>4.3376876800383822E-3</v>
      </c>
      <c r="M8" s="34"/>
      <c r="N8" s="34"/>
      <c r="O8" s="34"/>
      <c r="P8" s="34"/>
      <c r="Q8" s="34"/>
      <c r="R8" s="34"/>
    </row>
    <row r="9" spans="1:18" ht="15" customHeight="1">
      <c r="A9" s="29" t="s">
        <v>12</v>
      </c>
      <c r="B9" s="34">
        <v>1</v>
      </c>
      <c r="C9" s="34">
        <v>0</v>
      </c>
      <c r="D9" s="34">
        <v>0</v>
      </c>
      <c r="E9" s="34">
        <v>83</v>
      </c>
      <c r="F9" s="34">
        <v>4184</v>
      </c>
      <c r="G9" s="34">
        <v>2906</v>
      </c>
      <c r="H9" s="34">
        <f t="shared" si="0"/>
        <v>84</v>
      </c>
      <c r="I9" s="34">
        <f t="shared" si="1"/>
        <v>7090</v>
      </c>
      <c r="J9" s="32">
        <f t="shared" si="2"/>
        <v>2.1491620826403993E-3</v>
      </c>
      <c r="K9" s="32">
        <f t="shared" si="3"/>
        <v>2.2860481417878637E-3</v>
      </c>
      <c r="M9" s="34"/>
      <c r="N9" s="34"/>
      <c r="O9" s="34"/>
      <c r="P9" s="34"/>
      <c r="Q9" s="34"/>
      <c r="R9" s="34"/>
    </row>
    <row r="10" spans="1:18" ht="15" customHeight="1">
      <c r="A10" s="29" t="s">
        <v>13</v>
      </c>
      <c r="B10" s="34">
        <v>47</v>
      </c>
      <c r="C10" s="34">
        <v>1015</v>
      </c>
      <c r="D10" s="34">
        <v>926</v>
      </c>
      <c r="E10" s="34"/>
      <c r="F10" s="34"/>
      <c r="G10" s="34"/>
      <c r="H10" s="34">
        <f t="shared" si="0"/>
        <v>47</v>
      </c>
      <c r="I10" s="34">
        <f t="shared" si="1"/>
        <v>1941</v>
      </c>
      <c r="J10" s="32">
        <f t="shared" si="2"/>
        <v>1.2025073557630805E-3</v>
      </c>
      <c r="K10" s="32">
        <f t="shared" si="3"/>
        <v>6.2584195249791867E-4</v>
      </c>
      <c r="M10" s="34"/>
      <c r="N10" s="34"/>
      <c r="O10" s="34"/>
      <c r="P10" s="34"/>
      <c r="Q10" s="34"/>
      <c r="R10" s="34"/>
    </row>
    <row r="11" spans="1:18" ht="15" customHeight="1">
      <c r="A11" s="29" t="s">
        <v>14</v>
      </c>
      <c r="B11" s="34">
        <v>7375</v>
      </c>
      <c r="C11" s="34">
        <v>218363</v>
      </c>
      <c r="D11" s="34">
        <v>234875</v>
      </c>
      <c r="E11" s="34">
        <v>7298</v>
      </c>
      <c r="F11" s="34">
        <v>354334</v>
      </c>
      <c r="G11" s="34">
        <v>276916</v>
      </c>
      <c r="H11" s="34">
        <f t="shared" si="0"/>
        <v>14673</v>
      </c>
      <c r="I11" s="34">
        <f t="shared" si="1"/>
        <v>1084488</v>
      </c>
      <c r="J11" s="32">
        <f t="shared" si="2"/>
        <v>0.37541256236407827</v>
      </c>
      <c r="K11" s="32">
        <f t="shared" si="3"/>
        <v>0.34967443966025907</v>
      </c>
      <c r="M11" s="34"/>
      <c r="N11" s="34"/>
      <c r="O11" s="34"/>
      <c r="P11" s="34"/>
      <c r="Q11" s="34"/>
      <c r="R11" s="34"/>
    </row>
    <row r="12" spans="1:18" ht="15" customHeight="1">
      <c r="A12" s="29" t="s">
        <v>15</v>
      </c>
      <c r="B12" s="34">
        <v>502</v>
      </c>
      <c r="C12" s="34">
        <v>22645</v>
      </c>
      <c r="D12" s="34">
        <v>21314</v>
      </c>
      <c r="E12" s="34">
        <v>901</v>
      </c>
      <c r="F12" s="34">
        <v>53568</v>
      </c>
      <c r="G12" s="34">
        <v>36264</v>
      </c>
      <c r="H12" s="34">
        <f t="shared" si="0"/>
        <v>1403</v>
      </c>
      <c r="I12" s="34">
        <f t="shared" si="1"/>
        <v>133791</v>
      </c>
      <c r="J12" s="32">
        <f t="shared" si="2"/>
        <v>3.5896123832672377E-2</v>
      </c>
      <c r="K12" s="32">
        <f t="shared" si="3"/>
        <v>4.3138599003940771E-2</v>
      </c>
      <c r="M12" s="34"/>
      <c r="N12" s="34"/>
      <c r="O12" s="34"/>
      <c r="P12" s="34"/>
      <c r="Q12" s="34"/>
      <c r="R12" s="34"/>
    </row>
    <row r="13" spans="1:18" ht="15" customHeight="1">
      <c r="A13" s="29" t="s">
        <v>16</v>
      </c>
      <c r="B13" s="34">
        <v>324</v>
      </c>
      <c r="C13" s="34">
        <v>7344</v>
      </c>
      <c r="D13" s="34">
        <v>7059</v>
      </c>
      <c r="E13" s="34"/>
      <c r="F13" s="34"/>
      <c r="G13" s="34"/>
      <c r="H13" s="34">
        <f t="shared" si="0"/>
        <v>324</v>
      </c>
      <c r="I13" s="34">
        <f t="shared" si="1"/>
        <v>14403</v>
      </c>
      <c r="J13" s="32">
        <f t="shared" si="2"/>
        <v>8.2896251758986829E-3</v>
      </c>
      <c r="K13" s="32">
        <f t="shared" si="3"/>
        <v>4.643998785073428E-3</v>
      </c>
      <c r="M13" s="34"/>
      <c r="N13" s="34"/>
      <c r="O13" s="34"/>
      <c r="P13" s="34"/>
      <c r="Q13" s="34"/>
      <c r="R13" s="34"/>
    </row>
    <row r="14" spans="1:18" ht="15" customHeight="1">
      <c r="A14" s="29" t="s">
        <v>17</v>
      </c>
      <c r="B14" s="34">
        <v>81</v>
      </c>
      <c r="C14" s="34">
        <v>2126</v>
      </c>
      <c r="D14" s="34">
        <v>1966</v>
      </c>
      <c r="E14" s="34"/>
      <c r="F14" s="34"/>
      <c r="G14" s="34"/>
      <c r="H14" s="34">
        <f t="shared" si="0"/>
        <v>81</v>
      </c>
      <c r="I14" s="34">
        <f t="shared" si="1"/>
        <v>4092</v>
      </c>
      <c r="J14" s="32">
        <f t="shared" si="2"/>
        <v>2.0724062939746707E-3</v>
      </c>
      <c r="K14" s="32">
        <f t="shared" si="3"/>
        <v>1.3193947808456895E-3</v>
      </c>
      <c r="M14" s="34"/>
      <c r="N14" s="34"/>
      <c r="O14" s="34"/>
      <c r="P14" s="34"/>
      <c r="Q14" s="34"/>
      <c r="R14" s="34"/>
    </row>
    <row r="15" spans="1:18" ht="15" customHeight="1">
      <c r="A15" s="29" t="s">
        <v>18</v>
      </c>
      <c r="B15" s="34">
        <v>100</v>
      </c>
      <c r="C15" s="34">
        <v>2242</v>
      </c>
      <c r="D15" s="34">
        <v>2318</v>
      </c>
      <c r="E15" s="34">
        <v>8</v>
      </c>
      <c r="F15" s="34">
        <v>429</v>
      </c>
      <c r="G15" s="34">
        <v>0</v>
      </c>
      <c r="H15" s="34">
        <f t="shared" si="0"/>
        <v>108</v>
      </c>
      <c r="I15" s="34">
        <f t="shared" si="1"/>
        <v>4989</v>
      </c>
      <c r="J15" s="32">
        <f t="shared" si="2"/>
        <v>2.7632083919662273E-3</v>
      </c>
      <c r="K15" s="32">
        <f t="shared" si="3"/>
        <v>1.6086169505472006E-3</v>
      </c>
      <c r="M15" s="34"/>
      <c r="N15" s="34"/>
      <c r="O15" s="34"/>
      <c r="P15" s="34"/>
      <c r="Q15" s="34"/>
      <c r="R15" s="34"/>
    </row>
    <row r="16" spans="1:18" ht="15" customHeight="1">
      <c r="A16" s="29" t="s">
        <v>19</v>
      </c>
      <c r="B16" s="34">
        <v>790</v>
      </c>
      <c r="C16" s="34">
        <v>34333</v>
      </c>
      <c r="D16" s="34">
        <v>31994</v>
      </c>
      <c r="E16" s="34">
        <v>3154</v>
      </c>
      <c r="F16" s="34">
        <v>218763</v>
      </c>
      <c r="G16" s="34">
        <v>169298</v>
      </c>
      <c r="H16" s="34">
        <f t="shared" si="0"/>
        <v>3944</v>
      </c>
      <c r="I16" s="34">
        <f t="shared" si="1"/>
        <v>454388</v>
      </c>
      <c r="J16" s="32">
        <f t="shared" si="2"/>
        <v>0.10090827683254446</v>
      </c>
      <c r="K16" s="32">
        <f t="shared" si="3"/>
        <v>0.14650956883648855</v>
      </c>
      <c r="M16" s="34"/>
      <c r="N16" s="34"/>
      <c r="O16" s="34"/>
      <c r="P16" s="34"/>
      <c r="Q16" s="34"/>
      <c r="R16" s="34"/>
    </row>
    <row r="17" spans="1:18" ht="15" customHeight="1">
      <c r="A17" s="29" t="s">
        <v>20</v>
      </c>
      <c r="B17" s="34">
        <v>52</v>
      </c>
      <c r="C17" s="34">
        <v>1068</v>
      </c>
      <c r="D17" s="34">
        <v>945</v>
      </c>
      <c r="E17" s="34">
        <v>142</v>
      </c>
      <c r="F17" s="34">
        <v>6557</v>
      </c>
      <c r="G17" s="34">
        <v>4901</v>
      </c>
      <c r="H17" s="34">
        <f t="shared" si="0"/>
        <v>194</v>
      </c>
      <c r="I17" s="34">
        <f t="shared" si="1"/>
        <v>13471</v>
      </c>
      <c r="J17" s="32">
        <f t="shared" si="2"/>
        <v>4.9635410003837791E-3</v>
      </c>
      <c r="K17" s="32">
        <f t="shared" si="3"/>
        <v>4.3434914693969411E-3</v>
      </c>
      <c r="M17" s="34"/>
      <c r="N17" s="34"/>
      <c r="O17" s="34"/>
      <c r="P17" s="34"/>
      <c r="Q17" s="34"/>
      <c r="R17" s="34"/>
    </row>
    <row r="18" spans="1:18" ht="15" customHeight="1">
      <c r="A18" s="29" t="s">
        <v>21</v>
      </c>
      <c r="B18" s="34">
        <v>100</v>
      </c>
      <c r="C18" s="34">
        <v>346</v>
      </c>
      <c r="D18" s="34">
        <v>424</v>
      </c>
      <c r="E18" s="34"/>
      <c r="F18" s="34"/>
      <c r="G18" s="34"/>
      <c r="H18" s="34">
        <f t="shared" si="0"/>
        <v>100</v>
      </c>
      <c r="I18" s="34">
        <f t="shared" si="1"/>
        <v>770</v>
      </c>
      <c r="J18" s="32">
        <f t="shared" si="2"/>
        <v>2.5585262888576181E-3</v>
      </c>
      <c r="K18" s="32">
        <f t="shared" si="3"/>
        <v>2.4827321144945769E-4</v>
      </c>
      <c r="M18" s="34"/>
      <c r="N18" s="34"/>
      <c r="O18" s="34"/>
      <c r="P18" s="34"/>
      <c r="Q18" s="34"/>
      <c r="R18" s="34"/>
    </row>
    <row r="19" spans="1:18" ht="15" customHeight="1">
      <c r="A19" s="29" t="s">
        <v>22</v>
      </c>
      <c r="B19" s="34">
        <v>224</v>
      </c>
      <c r="C19" s="34">
        <v>3019</v>
      </c>
      <c r="D19" s="34">
        <v>2451</v>
      </c>
      <c r="E19" s="34">
        <v>98</v>
      </c>
      <c r="F19" s="34">
        <v>3490</v>
      </c>
      <c r="G19" s="34">
        <v>2249</v>
      </c>
      <c r="H19" s="34">
        <f t="shared" si="0"/>
        <v>322</v>
      </c>
      <c r="I19" s="34">
        <f t="shared" si="1"/>
        <v>11209</v>
      </c>
      <c r="J19" s="32">
        <f t="shared" si="2"/>
        <v>8.2384546501215305E-3</v>
      </c>
      <c r="K19" s="32">
        <f t="shared" si="3"/>
        <v>3.6141486066713913E-3</v>
      </c>
      <c r="M19" s="34"/>
      <c r="N19" s="34"/>
      <c r="O19" s="34"/>
      <c r="P19" s="34"/>
      <c r="Q19" s="34"/>
      <c r="R19" s="34"/>
    </row>
    <row r="20" spans="1:18" ht="15" customHeight="1">
      <c r="A20" s="29" t="s">
        <v>23</v>
      </c>
      <c r="B20" s="34">
        <v>27</v>
      </c>
      <c r="C20" s="34">
        <v>93</v>
      </c>
      <c r="D20" s="34">
        <v>54</v>
      </c>
      <c r="E20" s="34"/>
      <c r="F20" s="34"/>
      <c r="G20" s="34"/>
      <c r="H20" s="34">
        <f t="shared" si="0"/>
        <v>27</v>
      </c>
      <c r="I20" s="34">
        <f t="shared" si="1"/>
        <v>147</v>
      </c>
      <c r="J20" s="32">
        <f t="shared" si="2"/>
        <v>6.9080209799155684E-4</v>
      </c>
      <c r="K20" s="32">
        <f t="shared" si="3"/>
        <v>4.7397613094896473E-5</v>
      </c>
      <c r="M20" s="34"/>
      <c r="N20" s="34"/>
      <c r="O20" s="34"/>
      <c r="P20" s="34"/>
      <c r="Q20" s="34"/>
      <c r="R20" s="34"/>
    </row>
    <row r="21" spans="1:18" ht="15" customHeight="1">
      <c r="A21" s="29" t="s">
        <v>24</v>
      </c>
      <c r="B21" s="34">
        <v>50</v>
      </c>
      <c r="C21" s="34">
        <v>331</v>
      </c>
      <c r="D21" s="34">
        <v>329</v>
      </c>
      <c r="E21" s="34"/>
      <c r="F21" s="34"/>
      <c r="G21" s="34"/>
      <c r="H21" s="34">
        <f t="shared" si="0"/>
        <v>50</v>
      </c>
      <c r="I21" s="34">
        <f t="shared" si="1"/>
        <v>660</v>
      </c>
      <c r="J21" s="32">
        <f t="shared" si="2"/>
        <v>1.2792631444288091E-3</v>
      </c>
      <c r="K21" s="32">
        <f t="shared" si="3"/>
        <v>2.1280560981382088E-4</v>
      </c>
      <c r="M21" s="34"/>
      <c r="N21" s="34"/>
      <c r="O21" s="34"/>
      <c r="P21" s="34"/>
      <c r="Q21" s="34"/>
      <c r="R21" s="34"/>
    </row>
    <row r="22" spans="1:18" ht="15" customHeight="1">
      <c r="A22" s="29" t="s">
        <v>25</v>
      </c>
      <c r="B22" s="34">
        <v>26</v>
      </c>
      <c r="C22" s="34">
        <v>80</v>
      </c>
      <c r="D22" s="34">
        <v>130</v>
      </c>
      <c r="E22" s="34"/>
      <c r="F22" s="34"/>
      <c r="G22" s="34"/>
      <c r="H22" s="34">
        <f t="shared" si="0"/>
        <v>26</v>
      </c>
      <c r="I22" s="34">
        <f t="shared" si="1"/>
        <v>210</v>
      </c>
      <c r="J22" s="32">
        <f t="shared" si="2"/>
        <v>6.6521683510298063E-4</v>
      </c>
      <c r="K22" s="32">
        <f t="shared" si="3"/>
        <v>6.7710875849852104E-5</v>
      </c>
      <c r="M22" s="34"/>
      <c r="N22" s="34"/>
      <c r="O22" s="34"/>
      <c r="P22" s="34"/>
      <c r="Q22" s="34"/>
      <c r="R22" s="34"/>
    </row>
    <row r="23" spans="1:18" ht="15" customHeight="1">
      <c r="A23" s="29" t="s">
        <v>26</v>
      </c>
      <c r="B23" s="34">
        <v>75</v>
      </c>
      <c r="C23" s="34">
        <v>1655</v>
      </c>
      <c r="D23" s="34">
        <v>1542</v>
      </c>
      <c r="E23" s="34">
        <v>118</v>
      </c>
      <c r="F23" s="34">
        <v>6775</v>
      </c>
      <c r="G23" s="34">
        <v>4388</v>
      </c>
      <c r="H23" s="34">
        <f t="shared" si="0"/>
        <v>193</v>
      </c>
      <c r="I23" s="34">
        <f t="shared" si="1"/>
        <v>14360</v>
      </c>
      <c r="J23" s="32">
        <f t="shared" si="2"/>
        <v>4.9379557374952029E-3</v>
      </c>
      <c r="K23" s="32">
        <f t="shared" si="3"/>
        <v>4.6301341771613153E-3</v>
      </c>
      <c r="M23" s="34"/>
      <c r="N23" s="34"/>
      <c r="O23" s="34"/>
      <c r="P23" s="34"/>
      <c r="Q23" s="34"/>
      <c r="R23" s="34"/>
    </row>
    <row r="24" spans="1:18" ht="15" customHeight="1">
      <c r="A24" s="29" t="s">
        <v>27</v>
      </c>
      <c r="B24" s="34">
        <v>181</v>
      </c>
      <c r="C24" s="34">
        <v>3601</v>
      </c>
      <c r="D24" s="34">
        <v>2866</v>
      </c>
      <c r="E24" s="34">
        <v>173</v>
      </c>
      <c r="F24" s="34">
        <v>6444</v>
      </c>
      <c r="G24" s="34">
        <v>4221</v>
      </c>
      <c r="H24" s="34">
        <f t="shared" si="0"/>
        <v>354</v>
      </c>
      <c r="I24" s="34">
        <f t="shared" si="1"/>
        <v>17132</v>
      </c>
      <c r="J24" s="32">
        <f t="shared" si="2"/>
        <v>9.0571830625559673E-3</v>
      </c>
      <c r="K24" s="32">
        <f t="shared" si="3"/>
        <v>5.5239177383793626E-3</v>
      </c>
      <c r="M24" s="34"/>
      <c r="N24" s="34"/>
      <c r="O24" s="34"/>
      <c r="P24" s="34"/>
      <c r="Q24" s="34"/>
      <c r="R24" s="34"/>
    </row>
    <row r="25" spans="1:18" ht="15" customHeight="1">
      <c r="A25" s="29" t="s">
        <v>28</v>
      </c>
      <c r="B25" s="34">
        <v>321</v>
      </c>
      <c r="C25" s="34">
        <v>9949</v>
      </c>
      <c r="D25" s="34">
        <v>8676</v>
      </c>
      <c r="E25" s="34">
        <v>1450</v>
      </c>
      <c r="F25" s="34">
        <v>79684</v>
      </c>
      <c r="G25" s="34">
        <v>57727</v>
      </c>
      <c r="H25" s="34">
        <f t="shared" si="0"/>
        <v>1771</v>
      </c>
      <c r="I25" s="34">
        <f t="shared" si="1"/>
        <v>156036</v>
      </c>
      <c r="J25" s="32">
        <f t="shared" si="2"/>
        <v>4.5311500575668413E-2</v>
      </c>
      <c r="K25" s="32">
        <f t="shared" si="3"/>
        <v>5.0311115352892961E-2</v>
      </c>
      <c r="M25" s="34"/>
      <c r="N25" s="34"/>
      <c r="O25" s="34"/>
      <c r="P25" s="34"/>
      <c r="Q25" s="34"/>
      <c r="R25" s="34"/>
    </row>
    <row r="26" spans="1:18" ht="15" customHeight="1">
      <c r="A26" s="29" t="s">
        <v>29</v>
      </c>
      <c r="B26" s="34">
        <v>349</v>
      </c>
      <c r="C26" s="34">
        <v>8537</v>
      </c>
      <c r="D26" s="34">
        <v>7460</v>
      </c>
      <c r="E26" s="34">
        <v>963</v>
      </c>
      <c r="F26" s="34">
        <v>58920</v>
      </c>
      <c r="G26" s="34">
        <v>45354</v>
      </c>
      <c r="H26" s="34">
        <f t="shared" si="0"/>
        <v>1312</v>
      </c>
      <c r="I26" s="34">
        <f t="shared" si="1"/>
        <v>120271</v>
      </c>
      <c r="J26" s="32">
        <f t="shared" si="2"/>
        <v>3.3567864909811951E-2</v>
      </c>
      <c r="K26" s="32">
        <f t="shared" si="3"/>
        <v>3.8779308330178869E-2</v>
      </c>
      <c r="M26" s="34"/>
      <c r="N26" s="34"/>
      <c r="O26" s="34"/>
      <c r="P26" s="34"/>
      <c r="Q26" s="34"/>
      <c r="R26" s="34"/>
    </row>
    <row r="27" spans="1:18" ht="15" customHeight="1">
      <c r="A27" s="29" t="s">
        <v>30</v>
      </c>
      <c r="B27" s="34">
        <v>26</v>
      </c>
      <c r="C27" s="34">
        <v>121</v>
      </c>
      <c r="D27" s="34">
        <v>185</v>
      </c>
      <c r="E27" s="34"/>
      <c r="F27" s="34"/>
      <c r="G27" s="34"/>
      <c r="H27" s="34">
        <f t="shared" si="0"/>
        <v>26</v>
      </c>
      <c r="I27" s="34">
        <f t="shared" si="1"/>
        <v>306</v>
      </c>
      <c r="J27" s="32">
        <f t="shared" si="2"/>
        <v>6.6521683510298063E-4</v>
      </c>
      <c r="K27" s="32">
        <f t="shared" si="3"/>
        <v>9.8664419095498772E-5</v>
      </c>
      <c r="M27" s="34"/>
      <c r="N27" s="34"/>
      <c r="O27" s="34"/>
      <c r="P27" s="34"/>
      <c r="Q27" s="34"/>
      <c r="R27" s="34"/>
    </row>
    <row r="28" spans="1:18" ht="15" customHeight="1">
      <c r="A28" s="29" t="s">
        <v>31</v>
      </c>
      <c r="B28" s="34">
        <v>104</v>
      </c>
      <c r="C28" s="34">
        <v>1421</v>
      </c>
      <c r="D28" s="34">
        <v>1382</v>
      </c>
      <c r="E28" s="34"/>
      <c r="F28" s="34"/>
      <c r="G28" s="34"/>
      <c r="H28" s="34">
        <f t="shared" si="0"/>
        <v>104</v>
      </c>
      <c r="I28" s="34">
        <f t="shared" si="1"/>
        <v>2803</v>
      </c>
      <c r="J28" s="32">
        <f t="shared" si="2"/>
        <v>2.6608673404119225E-3</v>
      </c>
      <c r="K28" s="32">
        <f t="shared" si="3"/>
        <v>9.0377897622445451E-4</v>
      </c>
      <c r="M28" s="34"/>
      <c r="N28" s="34"/>
      <c r="O28" s="34"/>
      <c r="P28" s="34"/>
      <c r="Q28" s="34"/>
      <c r="R28" s="34"/>
    </row>
    <row r="29" spans="1:18" ht="15" customHeight="1">
      <c r="A29" s="29" t="s">
        <v>32</v>
      </c>
      <c r="B29" s="34">
        <v>112</v>
      </c>
      <c r="C29" s="34">
        <v>911</v>
      </c>
      <c r="D29" s="34">
        <v>965</v>
      </c>
      <c r="E29" s="34"/>
      <c r="F29" s="34"/>
      <c r="G29" s="34"/>
      <c r="H29" s="34">
        <f t="shared" si="0"/>
        <v>112</v>
      </c>
      <c r="I29" s="34">
        <f t="shared" si="1"/>
        <v>1876</v>
      </c>
      <c r="J29" s="32">
        <f t="shared" si="2"/>
        <v>2.8655494435205322E-3</v>
      </c>
      <c r="K29" s="32">
        <f t="shared" si="3"/>
        <v>6.0488382425867874E-4</v>
      </c>
      <c r="M29" s="34"/>
      <c r="N29" s="34"/>
      <c r="O29" s="34"/>
      <c r="P29" s="34"/>
      <c r="Q29" s="34"/>
      <c r="R29" s="34"/>
    </row>
    <row r="30" spans="1:18" ht="15" customHeight="1">
      <c r="A30" s="29" t="s">
        <v>33</v>
      </c>
      <c r="B30" s="34">
        <v>257</v>
      </c>
      <c r="C30" s="34">
        <v>4314</v>
      </c>
      <c r="D30" s="34">
        <v>3619</v>
      </c>
      <c r="E30" s="34">
        <v>11</v>
      </c>
      <c r="F30" s="34">
        <v>261</v>
      </c>
      <c r="G30" s="34">
        <v>134</v>
      </c>
      <c r="H30" s="34">
        <f t="shared" si="0"/>
        <v>268</v>
      </c>
      <c r="I30" s="34">
        <f t="shared" si="1"/>
        <v>8328</v>
      </c>
      <c r="J30" s="32">
        <f t="shared" si="2"/>
        <v>6.8568504541384164E-3</v>
      </c>
      <c r="K30" s="32">
        <f t="shared" si="3"/>
        <v>2.685219876559849E-3</v>
      </c>
      <c r="M30" s="34"/>
      <c r="N30" s="34"/>
      <c r="O30" s="34"/>
      <c r="P30" s="34"/>
      <c r="Q30" s="34"/>
      <c r="R30" s="34"/>
    </row>
    <row r="31" spans="1:18" ht="15" customHeight="1">
      <c r="A31" s="29" t="s">
        <v>34</v>
      </c>
      <c r="B31" s="34">
        <v>282</v>
      </c>
      <c r="C31" s="34">
        <v>4527</v>
      </c>
      <c r="D31" s="34">
        <v>4050</v>
      </c>
      <c r="E31" s="34"/>
      <c r="F31" s="34"/>
      <c r="G31" s="34"/>
      <c r="H31" s="34">
        <f t="shared" si="0"/>
        <v>282</v>
      </c>
      <c r="I31" s="34">
        <f t="shared" si="1"/>
        <v>8577</v>
      </c>
      <c r="J31" s="32">
        <f t="shared" si="2"/>
        <v>7.2150441345784832E-3</v>
      </c>
      <c r="K31" s="32">
        <f t="shared" si="3"/>
        <v>2.765505629353245E-3</v>
      </c>
      <c r="M31" s="34"/>
      <c r="N31" s="34"/>
      <c r="O31" s="34"/>
      <c r="P31" s="34"/>
      <c r="Q31" s="34"/>
      <c r="R31" s="34"/>
    </row>
    <row r="32" spans="1:18" ht="15" customHeight="1">
      <c r="A32" s="29" t="s">
        <v>35</v>
      </c>
      <c r="B32" s="34">
        <v>733</v>
      </c>
      <c r="C32" s="34">
        <v>21353</v>
      </c>
      <c r="D32" s="34">
        <v>19502</v>
      </c>
      <c r="E32" s="34">
        <v>1100</v>
      </c>
      <c r="F32" s="34">
        <v>43756</v>
      </c>
      <c r="G32" s="34">
        <v>34163</v>
      </c>
      <c r="H32" s="34">
        <f t="shared" si="0"/>
        <v>1833</v>
      </c>
      <c r="I32" s="34">
        <f t="shared" si="1"/>
        <v>118774</v>
      </c>
      <c r="J32" s="32">
        <f t="shared" si="2"/>
        <v>4.6897786874760136E-2</v>
      </c>
      <c r="K32" s="32">
        <f t="shared" si="3"/>
        <v>3.8296626515192063E-2</v>
      </c>
      <c r="M32" s="34"/>
      <c r="N32" s="34"/>
      <c r="O32" s="34"/>
      <c r="P32" s="34"/>
      <c r="Q32" s="34"/>
      <c r="R32" s="34"/>
    </row>
    <row r="33" spans="1:18" ht="15" customHeight="1">
      <c r="A33" s="29" t="s">
        <v>36</v>
      </c>
      <c r="B33" s="34">
        <v>412</v>
      </c>
      <c r="C33" s="34">
        <v>11915</v>
      </c>
      <c r="D33" s="34">
        <v>10610</v>
      </c>
      <c r="E33" s="34">
        <v>41</v>
      </c>
      <c r="F33" s="34">
        <v>1259</v>
      </c>
      <c r="G33" s="34">
        <v>981</v>
      </c>
      <c r="H33" s="34">
        <f t="shared" si="0"/>
        <v>453</v>
      </c>
      <c r="I33" s="34">
        <f t="shared" si="1"/>
        <v>24765</v>
      </c>
      <c r="J33" s="32">
        <f t="shared" si="2"/>
        <v>1.1590124088525009E-2</v>
      </c>
      <c r="K33" s="32">
        <f t="shared" si="3"/>
        <v>7.9850468591504149E-3</v>
      </c>
      <c r="M33" s="34"/>
      <c r="N33" s="34"/>
      <c r="O33" s="34"/>
      <c r="P33" s="34"/>
      <c r="Q33" s="34"/>
      <c r="R33" s="34"/>
    </row>
    <row r="34" spans="1:18" ht="15" customHeight="1">
      <c r="A34" s="29" t="s">
        <v>37</v>
      </c>
      <c r="B34" s="34">
        <v>388</v>
      </c>
      <c r="C34" s="34">
        <v>5807</v>
      </c>
      <c r="D34" s="34">
        <v>5166</v>
      </c>
      <c r="E34" s="34"/>
      <c r="F34" s="34"/>
      <c r="G34" s="34"/>
      <c r="H34" s="34">
        <f t="shared" si="0"/>
        <v>388</v>
      </c>
      <c r="I34" s="34">
        <f t="shared" si="1"/>
        <v>10973</v>
      </c>
      <c r="J34" s="32">
        <f t="shared" si="2"/>
        <v>9.9270820007675582E-3</v>
      </c>
      <c r="K34" s="32">
        <f t="shared" si="3"/>
        <v>3.5380544795258432E-3</v>
      </c>
      <c r="M34" s="34"/>
      <c r="N34" s="34"/>
      <c r="O34" s="34"/>
      <c r="P34" s="34"/>
      <c r="Q34" s="34"/>
      <c r="R34" s="34"/>
    </row>
    <row r="35" spans="1:18" ht="15" customHeight="1">
      <c r="A35" s="29" t="s">
        <v>38</v>
      </c>
      <c r="B35" s="34">
        <v>11</v>
      </c>
      <c r="C35" s="34">
        <v>95</v>
      </c>
      <c r="D35" s="34">
        <v>118</v>
      </c>
      <c r="E35" s="34">
        <v>17</v>
      </c>
      <c r="F35" s="34">
        <v>1083</v>
      </c>
      <c r="G35" s="34">
        <v>888</v>
      </c>
      <c r="H35" s="34">
        <f t="shared" si="0"/>
        <v>28</v>
      </c>
      <c r="I35" s="34">
        <f t="shared" si="1"/>
        <v>2184</v>
      </c>
      <c r="J35" s="32">
        <f t="shared" si="2"/>
        <v>7.1638736088013304E-4</v>
      </c>
      <c r="K35" s="32">
        <f t="shared" si="3"/>
        <v>7.0419310883846188E-4</v>
      </c>
      <c r="M35" s="34"/>
      <c r="N35" s="34"/>
      <c r="O35" s="34"/>
      <c r="P35" s="34"/>
      <c r="Q35" s="34"/>
      <c r="R35" s="34"/>
    </row>
    <row r="36" spans="1:18" ht="15" customHeight="1">
      <c r="A36" s="29" t="s">
        <v>39</v>
      </c>
      <c r="B36" s="34">
        <v>484</v>
      </c>
      <c r="C36" s="34">
        <v>12670</v>
      </c>
      <c r="D36" s="34">
        <v>10831</v>
      </c>
      <c r="E36" s="34">
        <v>6</v>
      </c>
      <c r="F36" s="34">
        <v>108</v>
      </c>
      <c r="G36" s="34">
        <v>62</v>
      </c>
      <c r="H36" s="34">
        <f t="shared" si="0"/>
        <v>490</v>
      </c>
      <c r="I36" s="34">
        <f t="shared" si="1"/>
        <v>23671</v>
      </c>
      <c r="J36" s="32">
        <f t="shared" si="2"/>
        <v>1.2536778815402327E-2</v>
      </c>
      <c r="K36" s="32">
        <f t="shared" si="3"/>
        <v>7.6323054392469E-3</v>
      </c>
      <c r="M36" s="34"/>
      <c r="N36" s="34"/>
      <c r="O36" s="34"/>
      <c r="P36" s="34"/>
      <c r="Q36" s="34"/>
      <c r="R36" s="34"/>
    </row>
    <row r="37" spans="1:18" ht="15" customHeight="1">
      <c r="A37" s="29" t="s">
        <v>40</v>
      </c>
      <c r="B37" s="34">
        <v>702</v>
      </c>
      <c r="C37" s="34">
        <v>23965</v>
      </c>
      <c r="D37" s="34">
        <v>21833</v>
      </c>
      <c r="E37" s="34">
        <v>1946</v>
      </c>
      <c r="F37" s="34">
        <v>121544</v>
      </c>
      <c r="G37" s="34">
        <v>89059</v>
      </c>
      <c r="H37" s="34">
        <f t="shared" si="0"/>
        <v>2648</v>
      </c>
      <c r="I37" s="34">
        <f t="shared" si="1"/>
        <v>256401</v>
      </c>
      <c r="J37" s="32">
        <f t="shared" si="2"/>
        <v>6.7749776128949724E-2</v>
      </c>
      <c r="K37" s="32">
        <f t="shared" si="3"/>
        <v>8.2672077517990133E-2</v>
      </c>
      <c r="M37" s="34"/>
      <c r="N37" s="34"/>
      <c r="O37" s="34"/>
      <c r="P37" s="34"/>
      <c r="Q37" s="34"/>
      <c r="R37" s="34"/>
    </row>
    <row r="38" spans="1:18" ht="15" customHeight="1">
      <c r="A38" s="29" t="s">
        <v>41</v>
      </c>
      <c r="B38" s="34">
        <v>338</v>
      </c>
      <c r="C38" s="34">
        <v>6452</v>
      </c>
      <c r="D38" s="34">
        <v>5746</v>
      </c>
      <c r="E38" s="34">
        <v>125</v>
      </c>
      <c r="F38" s="34">
        <v>5934</v>
      </c>
      <c r="G38" s="34">
        <v>4010</v>
      </c>
      <c r="H38" s="34">
        <f t="shared" si="0"/>
        <v>463</v>
      </c>
      <c r="I38" s="34">
        <f t="shared" si="1"/>
        <v>22142</v>
      </c>
      <c r="J38" s="32">
        <f t="shared" si="2"/>
        <v>1.1845976717410771E-2</v>
      </c>
      <c r="K38" s="32">
        <f t="shared" si="3"/>
        <v>7.1393057765115489E-3</v>
      </c>
      <c r="M38" s="34"/>
      <c r="N38" s="34"/>
      <c r="O38" s="34"/>
      <c r="P38" s="34"/>
      <c r="Q38" s="34"/>
      <c r="R38" s="34"/>
    </row>
    <row r="39" spans="1:18" ht="15" customHeight="1">
      <c r="A39" s="29" t="s">
        <v>42</v>
      </c>
      <c r="B39" s="34">
        <v>755</v>
      </c>
      <c r="C39" s="34">
        <v>32366</v>
      </c>
      <c r="D39" s="34">
        <v>29885</v>
      </c>
      <c r="E39" s="34">
        <v>902</v>
      </c>
      <c r="F39" s="34">
        <v>48220</v>
      </c>
      <c r="G39" s="34">
        <v>38344</v>
      </c>
      <c r="H39" s="34">
        <f t="shared" si="0"/>
        <v>1657</v>
      </c>
      <c r="I39" s="34">
        <f t="shared" si="1"/>
        <v>148815</v>
      </c>
      <c r="J39" s="32">
        <f t="shared" si="2"/>
        <v>4.2394780606370731E-2</v>
      </c>
      <c r="K39" s="32">
        <f t="shared" si="3"/>
        <v>4.7982828521884478E-2</v>
      </c>
      <c r="M39" s="34"/>
      <c r="N39" s="34"/>
      <c r="O39" s="34"/>
      <c r="P39" s="34"/>
      <c r="Q39" s="34"/>
      <c r="R39" s="34"/>
    </row>
    <row r="40" spans="1:18" ht="15" customHeight="1">
      <c r="A40" s="29" t="s">
        <v>43</v>
      </c>
      <c r="B40" s="34">
        <v>86</v>
      </c>
      <c r="C40" s="34">
        <v>839</v>
      </c>
      <c r="D40" s="34">
        <v>715</v>
      </c>
      <c r="E40" s="34"/>
      <c r="F40" s="34"/>
      <c r="G40" s="34"/>
      <c r="H40" s="34">
        <f t="shared" si="0"/>
        <v>86</v>
      </c>
      <c r="I40" s="34">
        <f t="shared" si="1"/>
        <v>1554</v>
      </c>
      <c r="J40" s="32">
        <f t="shared" si="2"/>
        <v>2.2003326084175513E-3</v>
      </c>
      <c r="K40" s="32">
        <f t="shared" si="3"/>
        <v>5.0106048128890554E-4</v>
      </c>
      <c r="M40" s="34"/>
      <c r="N40" s="34"/>
      <c r="O40" s="34"/>
      <c r="P40" s="34"/>
      <c r="Q40" s="34"/>
      <c r="R40" s="34"/>
    </row>
    <row r="41" spans="1:18" ht="15" customHeight="1">
      <c r="A41" s="29" t="s">
        <v>44</v>
      </c>
      <c r="B41" s="34">
        <v>126</v>
      </c>
      <c r="C41" s="34">
        <v>2318</v>
      </c>
      <c r="D41" s="34">
        <v>1718</v>
      </c>
      <c r="E41" s="34">
        <v>144</v>
      </c>
      <c r="F41" s="34">
        <v>6005</v>
      </c>
      <c r="G41" s="34">
        <v>3676</v>
      </c>
      <c r="H41" s="34">
        <f t="shared" si="0"/>
        <v>270</v>
      </c>
      <c r="I41" s="34">
        <f t="shared" si="1"/>
        <v>13717</v>
      </c>
      <c r="J41" s="32">
        <f t="shared" si="2"/>
        <v>6.9080209799155688E-3</v>
      </c>
      <c r="K41" s="32">
        <f t="shared" si="3"/>
        <v>4.4228099239639104E-3</v>
      </c>
      <c r="M41" s="34"/>
      <c r="N41" s="34"/>
      <c r="O41" s="34"/>
      <c r="P41" s="34"/>
      <c r="Q41" s="34"/>
      <c r="R41" s="34"/>
    </row>
    <row r="42" spans="1:18" ht="15" customHeight="1">
      <c r="A42" s="29" t="s">
        <v>45</v>
      </c>
      <c r="B42" s="34">
        <v>70</v>
      </c>
      <c r="C42" s="34">
        <v>517</v>
      </c>
      <c r="D42" s="34">
        <v>550</v>
      </c>
      <c r="E42" s="34">
        <v>8</v>
      </c>
      <c r="F42" s="34">
        <v>367</v>
      </c>
      <c r="G42" s="34">
        <v>234</v>
      </c>
      <c r="H42" s="34">
        <f t="shared" si="0"/>
        <v>78</v>
      </c>
      <c r="I42" s="34">
        <f t="shared" si="1"/>
        <v>1668</v>
      </c>
      <c r="J42" s="32">
        <f t="shared" si="2"/>
        <v>1.9956505053089421E-3</v>
      </c>
      <c r="K42" s="32">
        <f t="shared" si="3"/>
        <v>5.3781781389311101E-4</v>
      </c>
      <c r="M42" s="34"/>
      <c r="N42" s="34"/>
      <c r="O42" s="34"/>
      <c r="P42" s="34"/>
      <c r="Q42" s="34"/>
      <c r="R42" s="34"/>
    </row>
    <row r="43" spans="1:18" ht="15" customHeight="1">
      <c r="A43" s="29" t="s">
        <v>46</v>
      </c>
      <c r="B43" s="34">
        <v>52</v>
      </c>
      <c r="C43" s="34">
        <v>510</v>
      </c>
      <c r="D43" s="34">
        <v>619</v>
      </c>
      <c r="E43" s="34"/>
      <c r="F43" s="34"/>
      <c r="G43" s="34"/>
      <c r="H43" s="34">
        <f t="shared" si="0"/>
        <v>52</v>
      </c>
      <c r="I43" s="34">
        <f t="shared" si="1"/>
        <v>1129</v>
      </c>
      <c r="J43" s="32">
        <f t="shared" si="2"/>
        <v>1.3304336702059613E-3</v>
      </c>
      <c r="K43" s="32">
        <f t="shared" si="3"/>
        <v>3.6402656587849059E-4</v>
      </c>
      <c r="M43" s="34"/>
      <c r="N43" s="34"/>
      <c r="O43" s="34"/>
      <c r="P43" s="34"/>
      <c r="Q43" s="34"/>
      <c r="R43" s="34"/>
    </row>
    <row r="44" spans="1:18" ht="15" customHeight="1">
      <c r="A44" s="29" t="s">
        <v>47</v>
      </c>
      <c r="B44" s="34">
        <v>1486</v>
      </c>
      <c r="C44" s="34">
        <v>57808</v>
      </c>
      <c r="D44" s="34">
        <v>61116</v>
      </c>
      <c r="E44" s="34">
        <v>1805</v>
      </c>
      <c r="F44" s="34">
        <v>95865</v>
      </c>
      <c r="G44" s="34">
        <v>72749</v>
      </c>
      <c r="H44" s="34">
        <f t="shared" si="0"/>
        <v>3291</v>
      </c>
      <c r="I44" s="34">
        <f t="shared" si="1"/>
        <v>287538</v>
      </c>
      <c r="J44" s="32">
        <f t="shared" si="2"/>
        <v>8.4201100166304207E-2</v>
      </c>
      <c r="K44" s="32">
        <f t="shared" si="3"/>
        <v>9.2711665810070343E-2</v>
      </c>
      <c r="M44" s="34"/>
      <c r="N44" s="34"/>
      <c r="O44" s="34"/>
      <c r="P44" s="34"/>
      <c r="Q44" s="34"/>
      <c r="R44" s="34"/>
    </row>
    <row r="45" spans="1:18" ht="15" customHeight="1">
      <c r="A45" s="29" t="s">
        <v>48</v>
      </c>
      <c r="B45" s="34">
        <v>161</v>
      </c>
      <c r="C45" s="34">
        <v>2786</v>
      </c>
      <c r="D45" s="34">
        <v>2242</v>
      </c>
      <c r="E45" s="34">
        <v>777</v>
      </c>
      <c r="F45" s="34">
        <v>49386</v>
      </c>
      <c r="G45" s="34">
        <v>34093</v>
      </c>
      <c r="H45" s="34">
        <f t="shared" si="0"/>
        <v>938</v>
      </c>
      <c r="I45" s="34">
        <f t="shared" si="1"/>
        <v>88507</v>
      </c>
      <c r="J45" s="27">
        <f t="shared" si="2"/>
        <v>2.3998976589484456E-2</v>
      </c>
      <c r="K45" s="27">
        <f t="shared" si="3"/>
        <v>2.8537554708775524E-2</v>
      </c>
      <c r="M45" s="34"/>
      <c r="N45" s="34"/>
      <c r="O45" s="34"/>
      <c r="P45" s="34"/>
      <c r="Q45" s="34"/>
      <c r="R45" s="34"/>
    </row>
    <row r="46" spans="1:18" ht="5" customHeight="1">
      <c r="A46" s="12"/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8" ht="15" customHeight="1">
      <c r="A47" s="46" t="s">
        <v>4</v>
      </c>
      <c r="B47" s="54">
        <f>SUM(B7:B46)</f>
        <v>17514</v>
      </c>
      <c r="C47" s="54">
        <f t="shared" ref="C47:G47" si="4">SUM(C7:C46)</f>
        <v>514237</v>
      </c>
      <c r="D47" s="55">
        <f t="shared" si="4"/>
        <v>513077</v>
      </c>
      <c r="E47" s="54">
        <f t="shared" si="4"/>
        <v>21571</v>
      </c>
      <c r="F47" s="54">
        <f t="shared" si="4"/>
        <v>1181771</v>
      </c>
      <c r="G47" s="55">
        <f t="shared" si="4"/>
        <v>892337</v>
      </c>
      <c r="H47" s="54">
        <f t="shared" ref="H47:I47" si="5">SUM(H7:H45)</f>
        <v>39085</v>
      </c>
      <c r="I47" s="55">
        <f t="shared" si="5"/>
        <v>3101422</v>
      </c>
      <c r="J47" s="77">
        <f>SUM(J7:J45)</f>
        <v>1</v>
      </c>
      <c r="K47" s="77">
        <f>SUM(K7:K45)</f>
        <v>1.0000000000000004</v>
      </c>
    </row>
    <row r="48" spans="1:18" ht="5" customHeight="1">
      <c r="A48" s="53"/>
      <c r="B48" s="16"/>
      <c r="C48" s="16"/>
      <c r="D48" s="16"/>
      <c r="E48" s="16"/>
      <c r="F48" s="16"/>
      <c r="G48" s="16"/>
      <c r="H48" s="16"/>
      <c r="I48" s="16"/>
      <c r="J48" s="17"/>
      <c r="K48" s="17"/>
    </row>
    <row r="49" spans="1:11" ht="15" customHeight="1">
      <c r="A49" s="58" t="s">
        <v>76</v>
      </c>
      <c r="B49" s="34">
        <v>10227</v>
      </c>
      <c r="C49" s="34">
        <v>221838</v>
      </c>
      <c r="D49" s="34">
        <v>221318</v>
      </c>
      <c r="E49" s="34">
        <v>2740</v>
      </c>
      <c r="F49" s="34">
        <v>87481</v>
      </c>
      <c r="G49" s="34">
        <v>51598</v>
      </c>
      <c r="H49" s="34">
        <f>B49+E49</f>
        <v>12967</v>
      </c>
      <c r="I49" s="36">
        <f>C49+D49+F49+G49</f>
        <v>582235</v>
      </c>
      <c r="J49" s="16"/>
      <c r="K49" s="16"/>
    </row>
    <row r="50" spans="1:11" ht="15" customHeight="1">
      <c r="A50" s="58" t="s">
        <v>77</v>
      </c>
      <c r="B50" s="34">
        <f>B47</f>
        <v>17514</v>
      </c>
      <c r="C50" s="34">
        <f t="shared" ref="C50:I50" si="6">C47</f>
        <v>514237</v>
      </c>
      <c r="D50" s="34">
        <f t="shared" si="6"/>
        <v>513077</v>
      </c>
      <c r="E50" s="34">
        <f t="shared" si="6"/>
        <v>21571</v>
      </c>
      <c r="F50" s="34">
        <f t="shared" si="6"/>
        <v>1181771</v>
      </c>
      <c r="G50" s="34">
        <f t="shared" si="6"/>
        <v>892337</v>
      </c>
      <c r="H50" s="34">
        <f t="shared" si="6"/>
        <v>39085</v>
      </c>
      <c r="I50" s="34">
        <f t="shared" si="6"/>
        <v>3101422</v>
      </c>
      <c r="J50" s="16"/>
      <c r="K50" s="16"/>
    </row>
    <row r="51" spans="1:11" ht="15" customHeight="1">
      <c r="A51" s="58" t="s">
        <v>78</v>
      </c>
      <c r="B51" s="27">
        <f>(B50-B49)/B49</f>
        <v>0.71252566735112932</v>
      </c>
      <c r="C51" s="27">
        <f t="shared" ref="C51:I51" si="7">(C50-C49)/C49</f>
        <v>1.3180744507253042</v>
      </c>
      <c r="D51" s="27">
        <f t="shared" si="7"/>
        <v>1.3182795796094309</v>
      </c>
      <c r="E51" s="27">
        <f t="shared" si="7"/>
        <v>6.872627737226277</v>
      </c>
      <c r="F51" s="27">
        <f t="shared" si="7"/>
        <v>12.508887644174164</v>
      </c>
      <c r="G51" s="27">
        <f t="shared" si="7"/>
        <v>16.294023024148224</v>
      </c>
      <c r="H51" s="27">
        <f t="shared" si="7"/>
        <v>2.0141898665844065</v>
      </c>
      <c r="I51" s="27">
        <f t="shared" si="7"/>
        <v>4.3267529433991427</v>
      </c>
      <c r="J51" s="27"/>
      <c r="K51" s="27"/>
    </row>
    <row r="52" spans="1:11" ht="13">
      <c r="A52" s="1"/>
    </row>
    <row r="53" spans="1:11" ht="16.5">
      <c r="A53" s="1"/>
      <c r="B53" s="34"/>
      <c r="C53" s="34"/>
      <c r="D53" s="34"/>
      <c r="E53" s="34"/>
      <c r="F53" s="34"/>
      <c r="G53" s="34"/>
      <c r="H53" s="34"/>
      <c r="I53" s="34"/>
    </row>
    <row r="54" spans="1:11" ht="13">
      <c r="A54" s="1"/>
    </row>
    <row r="55" spans="1:11" ht="13">
      <c r="A55" s="1"/>
    </row>
    <row r="56" spans="1:11" ht="13">
      <c r="A56" s="9"/>
    </row>
    <row r="57" spans="1:11" ht="13">
      <c r="A57" s="1"/>
    </row>
    <row r="59" spans="1:11" ht="13" hidden="1">
      <c r="A59" s="4"/>
    </row>
    <row r="60" spans="1:11" hidden="1"/>
    <row r="61" spans="1:11" ht="13" hidden="1">
      <c r="A61" s="4"/>
    </row>
    <row r="62" spans="1:11" ht="13" hidden="1">
      <c r="A62" s="4"/>
    </row>
    <row r="63" spans="1:11" ht="13" hidden="1">
      <c r="A63" s="4"/>
      <c r="B63" s="5"/>
      <c r="C63" s="5"/>
      <c r="D63" s="5"/>
      <c r="E63" s="5"/>
      <c r="F63" s="5"/>
      <c r="G63" s="5"/>
    </row>
    <row r="64" spans="1:11" ht="13">
      <c r="A64" s="4"/>
      <c r="G64" s="8"/>
    </row>
    <row r="65" spans="1:9">
      <c r="G65" s="8"/>
    </row>
    <row r="66" spans="1:9" ht="13">
      <c r="A66" s="4"/>
      <c r="G66" s="8"/>
    </row>
    <row r="67" spans="1:9" ht="13">
      <c r="A67" s="4"/>
    </row>
    <row r="68" spans="1:9" ht="13">
      <c r="A68" s="4"/>
      <c r="B68" s="5"/>
      <c r="C68" s="5"/>
      <c r="D68" s="5"/>
      <c r="E68" s="5"/>
      <c r="F68" s="5"/>
      <c r="G68" s="5"/>
      <c r="H68" s="5"/>
      <c r="I68" s="5"/>
    </row>
  </sheetData>
  <mergeCells count="6">
    <mergeCell ref="J4:K4"/>
    <mergeCell ref="C5:D5"/>
    <mergeCell ref="B4:D4"/>
    <mergeCell ref="E4:G4"/>
    <mergeCell ref="H4:I4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Φύλλο7"/>
  <dimension ref="A1:K79"/>
  <sheetViews>
    <sheetView zoomScale="80" workbookViewId="0">
      <pane ySplit="6" topLeftCell="A7" activePane="bottomLeft" state="frozen"/>
      <selection pane="bottomLeft" sqref="A1:B3"/>
    </sheetView>
  </sheetViews>
  <sheetFormatPr defaultColWidth="8.81640625" defaultRowHeight="12.5"/>
  <cols>
    <col min="1" max="1" width="38.6328125" style="2" customWidth="1"/>
    <col min="2" max="11" width="13.6328125" style="2" customWidth="1"/>
    <col min="12" max="16384" width="8.81640625" style="2"/>
  </cols>
  <sheetData>
    <row r="1" spans="1:11" ht="15" customHeight="1">
      <c r="A1" s="21" t="s">
        <v>55</v>
      </c>
      <c r="B1" s="13"/>
      <c r="C1" s="13"/>
      <c r="D1" s="13"/>
      <c r="E1" s="12"/>
      <c r="F1" s="47" t="s">
        <v>50</v>
      </c>
      <c r="H1" s="14"/>
      <c r="I1" s="14"/>
    </row>
    <row r="2" spans="1:11" ht="15" customHeight="1">
      <c r="A2" s="21" t="s">
        <v>53</v>
      </c>
      <c r="B2" s="12"/>
      <c r="C2" s="12"/>
      <c r="D2" s="12"/>
      <c r="E2" s="12"/>
      <c r="F2" s="48" t="s">
        <v>80</v>
      </c>
      <c r="H2" s="14"/>
      <c r="I2" s="14"/>
    </row>
    <row r="3" spans="1:11" ht="15" customHeight="1">
      <c r="A3" s="26" t="s">
        <v>54</v>
      </c>
      <c r="B3" s="22"/>
      <c r="C3" s="23"/>
      <c r="D3" s="22"/>
      <c r="E3" s="22"/>
      <c r="F3" s="49" t="s">
        <v>82</v>
      </c>
      <c r="H3" s="14"/>
      <c r="I3" s="14"/>
      <c r="J3" s="24"/>
      <c r="K3" s="24"/>
    </row>
    <row r="4" spans="1:11" ht="15" customHeight="1">
      <c r="A4" s="42"/>
      <c r="B4" s="82" t="s">
        <v>5</v>
      </c>
      <c r="C4" s="83"/>
      <c r="D4" s="84"/>
      <c r="E4" s="82" t="s">
        <v>51</v>
      </c>
      <c r="F4" s="83"/>
      <c r="G4" s="84"/>
      <c r="H4" s="79" t="s">
        <v>6</v>
      </c>
      <c r="I4" s="80"/>
      <c r="J4" s="81" t="s">
        <v>49</v>
      </c>
      <c r="K4" s="81"/>
    </row>
    <row r="5" spans="1:11" ht="15" customHeight="1">
      <c r="A5" s="43" t="s">
        <v>1</v>
      </c>
      <c r="B5" s="44" t="s">
        <v>2</v>
      </c>
      <c r="C5" s="81" t="s">
        <v>3</v>
      </c>
      <c r="D5" s="80"/>
      <c r="E5" s="44" t="s">
        <v>2</v>
      </c>
      <c r="F5" s="81" t="s">
        <v>3</v>
      </c>
      <c r="G5" s="80"/>
      <c r="H5" s="44" t="s">
        <v>2</v>
      </c>
      <c r="I5" s="43" t="s">
        <v>52</v>
      </c>
      <c r="J5" s="25" t="s">
        <v>2</v>
      </c>
      <c r="K5" s="25" t="s">
        <v>52</v>
      </c>
    </row>
    <row r="6" spans="1:11" ht="15" customHeight="1">
      <c r="A6" s="57" t="s">
        <v>57</v>
      </c>
      <c r="B6" s="44" t="s">
        <v>7</v>
      </c>
      <c r="C6" s="41" t="s">
        <v>8</v>
      </c>
      <c r="D6" s="43" t="s">
        <v>9</v>
      </c>
      <c r="E6" s="45" t="s">
        <v>7</v>
      </c>
      <c r="F6" s="41" t="s">
        <v>8</v>
      </c>
      <c r="G6" s="43" t="s">
        <v>9</v>
      </c>
      <c r="H6" s="45" t="s">
        <v>7</v>
      </c>
      <c r="I6" s="46" t="s">
        <v>7</v>
      </c>
      <c r="J6" s="31" t="s">
        <v>7</v>
      </c>
      <c r="K6" s="31" t="s">
        <v>7</v>
      </c>
    </row>
    <row r="7" spans="1:11" ht="15" customHeight="1">
      <c r="A7" s="29" t="s">
        <v>10</v>
      </c>
      <c r="B7" s="34">
        <v>100</v>
      </c>
      <c r="C7" s="34">
        <v>287</v>
      </c>
      <c r="D7" s="34">
        <v>263</v>
      </c>
      <c r="E7" s="34">
        <v>713</v>
      </c>
      <c r="F7" s="34">
        <v>45168</v>
      </c>
      <c r="G7" s="34">
        <v>34016</v>
      </c>
      <c r="H7" s="34">
        <f>B7+E7</f>
        <v>813</v>
      </c>
      <c r="I7" s="34">
        <f>C7+D7+F7+G7</f>
        <v>79734</v>
      </c>
      <c r="J7" s="27">
        <f>H7/$H$47</f>
        <v>1.3340772222313385E-2</v>
      </c>
      <c r="K7" s="27">
        <f>I7/$I$47</f>
        <v>1.2006358699113881E-2</v>
      </c>
    </row>
    <row r="8" spans="1:11" ht="15" customHeight="1">
      <c r="A8" s="29" t="s">
        <v>11</v>
      </c>
      <c r="B8" s="34">
        <v>232</v>
      </c>
      <c r="C8" s="34">
        <v>9659</v>
      </c>
      <c r="D8" s="34">
        <v>8475</v>
      </c>
      <c r="E8" s="34">
        <v>2</v>
      </c>
      <c r="F8" s="34"/>
      <c r="G8" s="34"/>
      <c r="H8" s="34">
        <f t="shared" ref="H8:H45" si="0">B8+E8</f>
        <v>234</v>
      </c>
      <c r="I8" s="34">
        <f t="shared" ref="I8:I45" si="1">C8+D8+F8+G8</f>
        <v>18134</v>
      </c>
      <c r="J8" s="27">
        <f t="shared" ref="J8:J45" si="2">H8/$H$47</f>
        <v>3.8397794588208266E-3</v>
      </c>
      <c r="K8" s="27">
        <f t="shared" ref="K8:K45" si="3">I8/$I$47</f>
        <v>2.7306206718555586E-3</v>
      </c>
    </row>
    <row r="9" spans="1:11" ht="15" customHeight="1">
      <c r="A9" s="29" t="s">
        <v>12</v>
      </c>
      <c r="B9" s="34">
        <v>4</v>
      </c>
      <c r="C9" s="34">
        <v>25</v>
      </c>
      <c r="D9" s="34"/>
      <c r="E9" s="34">
        <v>152</v>
      </c>
      <c r="F9" s="34">
        <v>9592</v>
      </c>
      <c r="G9" s="34">
        <v>8523</v>
      </c>
      <c r="H9" s="34">
        <f t="shared" si="0"/>
        <v>156</v>
      </c>
      <c r="I9" s="34">
        <f t="shared" si="1"/>
        <v>18140</v>
      </c>
      <c r="J9" s="27">
        <f t="shared" si="2"/>
        <v>2.5598529725472177E-3</v>
      </c>
      <c r="K9" s="27">
        <f t="shared" si="3"/>
        <v>2.7315241528322399E-3</v>
      </c>
    </row>
    <row r="10" spans="1:11" ht="15" customHeight="1">
      <c r="A10" s="29" t="s">
        <v>13</v>
      </c>
      <c r="B10" s="34">
        <v>114</v>
      </c>
      <c r="C10" s="34">
        <v>1880</v>
      </c>
      <c r="D10" s="34">
        <v>1725</v>
      </c>
      <c r="E10" s="34"/>
      <c r="F10" s="34"/>
      <c r="G10" s="34"/>
      <c r="H10" s="34">
        <f t="shared" si="0"/>
        <v>114</v>
      </c>
      <c r="I10" s="34">
        <f t="shared" si="1"/>
        <v>3605</v>
      </c>
      <c r="J10" s="27">
        <f t="shared" si="2"/>
        <v>1.8706617876306591E-3</v>
      </c>
      <c r="K10" s="27">
        <f t="shared" si="3"/>
        <v>5.4284148682250404E-4</v>
      </c>
    </row>
    <row r="11" spans="1:11" ht="15" customHeight="1">
      <c r="A11" s="29" t="s">
        <v>14</v>
      </c>
      <c r="B11" s="34">
        <v>8397</v>
      </c>
      <c r="C11" s="34">
        <v>320367</v>
      </c>
      <c r="D11" s="34">
        <v>352588</v>
      </c>
      <c r="E11" s="34">
        <v>8907</v>
      </c>
      <c r="F11" s="34">
        <v>652918</v>
      </c>
      <c r="G11" s="34">
        <v>509927</v>
      </c>
      <c r="H11" s="34">
        <f t="shared" si="0"/>
        <v>17304</v>
      </c>
      <c r="I11" s="34">
        <f t="shared" si="1"/>
        <v>1835800</v>
      </c>
      <c r="J11" s="27">
        <f t="shared" si="2"/>
        <v>0.28394676818562214</v>
      </c>
      <c r="K11" s="27">
        <f t="shared" si="3"/>
        <v>0.27643506283183161</v>
      </c>
    </row>
    <row r="12" spans="1:11" ht="15" customHeight="1">
      <c r="A12" s="29" t="s">
        <v>15</v>
      </c>
      <c r="B12" s="34">
        <v>626</v>
      </c>
      <c r="C12" s="34">
        <v>32345</v>
      </c>
      <c r="D12" s="34">
        <v>29704</v>
      </c>
      <c r="E12" s="34">
        <v>2315</v>
      </c>
      <c r="F12" s="34">
        <v>171423</v>
      </c>
      <c r="G12" s="34">
        <v>138859</v>
      </c>
      <c r="H12" s="34">
        <f t="shared" si="0"/>
        <v>2941</v>
      </c>
      <c r="I12" s="34">
        <f t="shared" si="1"/>
        <v>372331</v>
      </c>
      <c r="J12" s="27">
        <f t="shared" si="2"/>
        <v>4.8259792258085688E-2</v>
      </c>
      <c r="K12" s="27">
        <f t="shared" si="3"/>
        <v>5.6065662588102569E-2</v>
      </c>
    </row>
    <row r="13" spans="1:11" ht="15" customHeight="1">
      <c r="A13" s="29" t="s">
        <v>16</v>
      </c>
      <c r="B13" s="34">
        <v>380</v>
      </c>
      <c r="C13" s="34">
        <v>13534</v>
      </c>
      <c r="D13" s="34">
        <v>10673</v>
      </c>
      <c r="E13" s="34"/>
      <c r="F13" s="34"/>
      <c r="G13" s="34"/>
      <c r="H13" s="34">
        <f t="shared" si="0"/>
        <v>380</v>
      </c>
      <c r="I13" s="34">
        <f t="shared" si="1"/>
        <v>24207</v>
      </c>
      <c r="J13" s="27">
        <f t="shared" si="2"/>
        <v>6.2355392921021975E-3</v>
      </c>
      <c r="K13" s="27">
        <f t="shared" si="3"/>
        <v>3.6450940004195162E-3</v>
      </c>
    </row>
    <row r="14" spans="1:11" ht="15" customHeight="1">
      <c r="A14" s="29" t="s">
        <v>17</v>
      </c>
      <c r="B14" s="34">
        <v>89</v>
      </c>
      <c r="C14" s="34">
        <v>3995</v>
      </c>
      <c r="D14" s="34">
        <v>3216</v>
      </c>
      <c r="E14" s="34"/>
      <c r="F14" s="34"/>
      <c r="G14" s="34"/>
      <c r="H14" s="34">
        <f t="shared" si="0"/>
        <v>89</v>
      </c>
      <c r="I14" s="34">
        <f t="shared" si="1"/>
        <v>7211</v>
      </c>
      <c r="J14" s="27">
        <f t="shared" si="2"/>
        <v>1.4604289394660409E-3</v>
      </c>
      <c r="K14" s="27">
        <f t="shared" si="3"/>
        <v>1.0858335538077883E-3</v>
      </c>
    </row>
    <row r="15" spans="1:11" ht="15" customHeight="1">
      <c r="A15" s="29" t="s">
        <v>18</v>
      </c>
      <c r="B15" s="34">
        <v>100</v>
      </c>
      <c r="C15" s="34">
        <v>2829</v>
      </c>
      <c r="D15" s="34">
        <v>2757</v>
      </c>
      <c r="E15" s="34">
        <v>32</v>
      </c>
      <c r="F15" s="34">
        <v>2340</v>
      </c>
      <c r="G15" s="34">
        <v>1928</v>
      </c>
      <c r="H15" s="34">
        <f t="shared" si="0"/>
        <v>132</v>
      </c>
      <c r="I15" s="34">
        <f t="shared" si="1"/>
        <v>9854</v>
      </c>
      <c r="J15" s="27">
        <f t="shared" si="2"/>
        <v>2.1660294383091844E-3</v>
      </c>
      <c r="K15" s="27">
        <f t="shared" si="3"/>
        <v>1.4838169240357713E-3</v>
      </c>
    </row>
    <row r="16" spans="1:11" ht="15" customHeight="1">
      <c r="A16" s="29" t="s">
        <v>19</v>
      </c>
      <c r="B16" s="34">
        <v>967</v>
      </c>
      <c r="C16" s="34">
        <v>49658</v>
      </c>
      <c r="D16" s="34">
        <v>45768</v>
      </c>
      <c r="E16" s="34">
        <v>6525</v>
      </c>
      <c r="F16" s="34">
        <v>514598</v>
      </c>
      <c r="G16" s="34">
        <v>425597</v>
      </c>
      <c r="H16" s="34">
        <f t="shared" si="0"/>
        <v>7492</v>
      </c>
      <c r="I16" s="34">
        <f t="shared" si="1"/>
        <v>1035621</v>
      </c>
      <c r="J16" s="27">
        <f t="shared" si="2"/>
        <v>0.12293857993797279</v>
      </c>
      <c r="K16" s="27">
        <f t="shared" si="3"/>
        <v>0.15594397875855992</v>
      </c>
    </row>
    <row r="17" spans="1:11" ht="15" customHeight="1">
      <c r="A17" s="29" t="s">
        <v>20</v>
      </c>
      <c r="B17" s="34">
        <v>55</v>
      </c>
      <c r="C17" s="34">
        <v>1520</v>
      </c>
      <c r="D17" s="34">
        <v>1408</v>
      </c>
      <c r="E17" s="34">
        <v>321</v>
      </c>
      <c r="F17" s="34">
        <v>17964</v>
      </c>
      <c r="G17" s="34">
        <v>12710</v>
      </c>
      <c r="H17" s="34">
        <f t="shared" si="0"/>
        <v>376</v>
      </c>
      <c r="I17" s="34">
        <f t="shared" si="1"/>
        <v>33602</v>
      </c>
      <c r="J17" s="27">
        <f t="shared" si="2"/>
        <v>6.1699020363958582E-3</v>
      </c>
      <c r="K17" s="27">
        <f t="shared" si="3"/>
        <v>5.0597946297391908E-3</v>
      </c>
    </row>
    <row r="18" spans="1:11" ht="15" customHeight="1">
      <c r="A18" s="29" t="s">
        <v>21</v>
      </c>
      <c r="B18" s="34">
        <v>106</v>
      </c>
      <c r="C18" s="34">
        <v>692</v>
      </c>
      <c r="D18" s="34">
        <v>679</v>
      </c>
      <c r="E18" s="34"/>
      <c r="F18" s="34"/>
      <c r="G18" s="34"/>
      <c r="H18" s="34">
        <f t="shared" si="0"/>
        <v>106</v>
      </c>
      <c r="I18" s="34">
        <f t="shared" si="1"/>
        <v>1371</v>
      </c>
      <c r="J18" s="27">
        <f t="shared" si="2"/>
        <v>1.7393872762179812E-3</v>
      </c>
      <c r="K18" s="27">
        <f t="shared" si="3"/>
        <v>2.0644540317160974E-4</v>
      </c>
    </row>
    <row r="19" spans="1:11" ht="15" customHeight="1">
      <c r="A19" s="29" t="s">
        <v>22</v>
      </c>
      <c r="B19" s="34">
        <v>242</v>
      </c>
      <c r="C19" s="34">
        <v>5179</v>
      </c>
      <c r="D19" s="34">
        <v>3700</v>
      </c>
      <c r="E19" s="34">
        <v>228</v>
      </c>
      <c r="F19" s="34">
        <v>12805</v>
      </c>
      <c r="G19" s="34">
        <v>10199</v>
      </c>
      <c r="H19" s="34">
        <f t="shared" si="0"/>
        <v>470</v>
      </c>
      <c r="I19" s="34">
        <f t="shared" si="1"/>
        <v>31883</v>
      </c>
      <c r="J19" s="27">
        <f t="shared" si="2"/>
        <v>7.7123775454948232E-3</v>
      </c>
      <c r="K19" s="27">
        <f t="shared" si="3"/>
        <v>4.8009473299200824E-3</v>
      </c>
    </row>
    <row r="20" spans="1:11" ht="15" customHeight="1">
      <c r="A20" s="29" t="s">
        <v>23</v>
      </c>
      <c r="B20" s="34">
        <v>54</v>
      </c>
      <c r="C20" s="34">
        <v>202</v>
      </c>
      <c r="D20" s="34">
        <v>80</v>
      </c>
      <c r="E20" s="34"/>
      <c r="F20" s="34"/>
      <c r="G20" s="34"/>
      <c r="H20" s="34">
        <f t="shared" si="0"/>
        <v>54</v>
      </c>
      <c r="I20" s="34">
        <f t="shared" si="1"/>
        <v>282</v>
      </c>
      <c r="J20" s="27">
        <f t="shared" si="2"/>
        <v>8.8610295203557542E-4</v>
      </c>
      <c r="K20" s="27">
        <f t="shared" si="3"/>
        <v>4.2463605904007255E-5</v>
      </c>
    </row>
    <row r="21" spans="1:11" ht="15" customHeight="1">
      <c r="A21" s="29" t="s">
        <v>24</v>
      </c>
      <c r="B21" s="34">
        <v>50</v>
      </c>
      <c r="C21" s="34">
        <v>518</v>
      </c>
      <c r="D21" s="34">
        <v>472</v>
      </c>
      <c r="E21" s="34"/>
      <c r="F21" s="34"/>
      <c r="G21" s="34"/>
      <c r="H21" s="34">
        <f t="shared" si="0"/>
        <v>50</v>
      </c>
      <c r="I21" s="34">
        <f t="shared" si="1"/>
        <v>990</v>
      </c>
      <c r="J21" s="27">
        <f t="shared" si="2"/>
        <v>8.204656963292365E-4</v>
      </c>
      <c r="K21" s="27">
        <f t="shared" si="3"/>
        <v>1.490743611523659E-4</v>
      </c>
    </row>
    <row r="22" spans="1:11" ht="15" customHeight="1">
      <c r="A22" s="29" t="s">
        <v>25</v>
      </c>
      <c r="B22" s="34">
        <v>26</v>
      </c>
      <c r="C22" s="34">
        <v>133</v>
      </c>
      <c r="D22" s="34">
        <v>197</v>
      </c>
      <c r="E22" s="34"/>
      <c r="F22" s="34"/>
      <c r="G22" s="34"/>
      <c r="H22" s="34">
        <f t="shared" si="0"/>
        <v>26</v>
      </c>
      <c r="I22" s="34">
        <f t="shared" si="1"/>
        <v>330</v>
      </c>
      <c r="J22" s="27">
        <f t="shared" si="2"/>
        <v>4.2664216209120295E-4</v>
      </c>
      <c r="K22" s="27">
        <f t="shared" si="3"/>
        <v>4.9691453717455299E-5</v>
      </c>
    </row>
    <row r="23" spans="1:11" ht="15" customHeight="1">
      <c r="A23" s="29" t="s">
        <v>26</v>
      </c>
      <c r="B23" s="34">
        <v>102</v>
      </c>
      <c r="C23" s="34">
        <v>2236</v>
      </c>
      <c r="D23" s="34">
        <v>2031</v>
      </c>
      <c r="E23" s="34">
        <v>233</v>
      </c>
      <c r="F23" s="34">
        <v>16470</v>
      </c>
      <c r="G23" s="34">
        <v>10026</v>
      </c>
      <c r="H23" s="34">
        <f t="shared" si="0"/>
        <v>335</v>
      </c>
      <c r="I23" s="34">
        <f t="shared" si="1"/>
        <v>30763</v>
      </c>
      <c r="J23" s="27">
        <f t="shared" si="2"/>
        <v>5.4971201654058846E-3</v>
      </c>
      <c r="K23" s="27">
        <f t="shared" si="3"/>
        <v>4.632297547606295E-3</v>
      </c>
    </row>
    <row r="24" spans="1:11" ht="15" customHeight="1">
      <c r="A24" s="29" t="s">
        <v>27</v>
      </c>
      <c r="B24" s="34">
        <v>268</v>
      </c>
      <c r="C24" s="34">
        <v>5857</v>
      </c>
      <c r="D24" s="34">
        <v>4937</v>
      </c>
      <c r="E24" s="34">
        <v>497</v>
      </c>
      <c r="F24" s="34">
        <v>27066</v>
      </c>
      <c r="G24" s="34">
        <v>18862</v>
      </c>
      <c r="H24" s="34">
        <f t="shared" si="0"/>
        <v>765</v>
      </c>
      <c r="I24" s="34">
        <f t="shared" si="1"/>
        <v>56722</v>
      </c>
      <c r="J24" s="27">
        <f t="shared" si="2"/>
        <v>1.2553125153837318E-2</v>
      </c>
      <c r="K24" s="27">
        <f t="shared" si="3"/>
        <v>8.5412079932166655E-3</v>
      </c>
    </row>
    <row r="25" spans="1:11" ht="15" customHeight="1">
      <c r="A25" s="29" t="s">
        <v>28</v>
      </c>
      <c r="B25" s="34">
        <v>419</v>
      </c>
      <c r="C25" s="34">
        <v>16497</v>
      </c>
      <c r="D25" s="34">
        <v>14969</v>
      </c>
      <c r="E25" s="34">
        <v>3281</v>
      </c>
      <c r="F25" s="34">
        <v>228935</v>
      </c>
      <c r="G25" s="34">
        <v>182665</v>
      </c>
      <c r="H25" s="34">
        <f t="shared" si="0"/>
        <v>3700</v>
      </c>
      <c r="I25" s="34">
        <f t="shared" si="1"/>
        <v>443066</v>
      </c>
      <c r="J25" s="27">
        <f t="shared" si="2"/>
        <v>6.0714461528363496E-2</v>
      </c>
      <c r="K25" s="27">
        <f t="shared" si="3"/>
        <v>6.6716950402357728E-2</v>
      </c>
    </row>
    <row r="26" spans="1:11" ht="15" customHeight="1">
      <c r="A26" s="29" t="s">
        <v>29</v>
      </c>
      <c r="B26" s="34">
        <v>433</v>
      </c>
      <c r="C26" s="34">
        <v>12440</v>
      </c>
      <c r="D26" s="34">
        <v>10244</v>
      </c>
      <c r="E26" s="34">
        <v>2201</v>
      </c>
      <c r="F26" s="34">
        <v>165562</v>
      </c>
      <c r="G26" s="34">
        <v>134603</v>
      </c>
      <c r="H26" s="34">
        <f t="shared" si="0"/>
        <v>2634</v>
      </c>
      <c r="I26" s="34">
        <f t="shared" si="1"/>
        <v>322849</v>
      </c>
      <c r="J26" s="27">
        <f t="shared" si="2"/>
        <v>4.3222132882624179E-2</v>
      </c>
      <c r="K26" s="27">
        <f t="shared" si="3"/>
        <v>4.8614654973414322E-2</v>
      </c>
    </row>
    <row r="27" spans="1:11" ht="15" customHeight="1">
      <c r="A27" s="29" t="s">
        <v>30</v>
      </c>
      <c r="B27" s="34">
        <v>26</v>
      </c>
      <c r="C27" s="34">
        <v>151</v>
      </c>
      <c r="D27" s="34">
        <v>214</v>
      </c>
      <c r="E27" s="34"/>
      <c r="F27" s="34"/>
      <c r="G27" s="34"/>
      <c r="H27" s="34">
        <f t="shared" si="0"/>
        <v>26</v>
      </c>
      <c r="I27" s="34">
        <f t="shared" si="1"/>
        <v>365</v>
      </c>
      <c r="J27" s="27">
        <f t="shared" si="2"/>
        <v>4.2664216209120295E-4</v>
      </c>
      <c r="K27" s="27">
        <f t="shared" si="3"/>
        <v>5.4961759414761162E-5</v>
      </c>
    </row>
    <row r="28" spans="1:11" ht="15" customHeight="1">
      <c r="A28" s="29" t="s">
        <v>31</v>
      </c>
      <c r="B28" s="34">
        <v>124</v>
      </c>
      <c r="C28" s="34">
        <v>2584</v>
      </c>
      <c r="D28" s="34">
        <v>2226</v>
      </c>
      <c r="E28" s="34"/>
      <c r="F28" s="34"/>
      <c r="G28" s="34"/>
      <c r="H28" s="34">
        <f t="shared" si="0"/>
        <v>124</v>
      </c>
      <c r="I28" s="34">
        <f t="shared" si="1"/>
        <v>4810</v>
      </c>
      <c r="J28" s="27">
        <f t="shared" si="2"/>
        <v>2.0347549268965063E-3</v>
      </c>
      <c r="K28" s="27">
        <f t="shared" si="3"/>
        <v>7.24290582972606E-4</v>
      </c>
    </row>
    <row r="29" spans="1:11" ht="15" customHeight="1">
      <c r="A29" s="29" t="s">
        <v>32</v>
      </c>
      <c r="B29" s="34">
        <v>148</v>
      </c>
      <c r="C29" s="34">
        <v>1626</v>
      </c>
      <c r="D29" s="34">
        <v>1598</v>
      </c>
      <c r="E29" s="34"/>
      <c r="F29" s="34"/>
      <c r="G29" s="34"/>
      <c r="H29" s="34">
        <f t="shared" si="0"/>
        <v>148</v>
      </c>
      <c r="I29" s="34">
        <f t="shared" si="1"/>
        <v>3224</v>
      </c>
      <c r="J29" s="27">
        <f t="shared" si="2"/>
        <v>2.4285784611345401E-3</v>
      </c>
      <c r="K29" s="27">
        <f t="shared" si="3"/>
        <v>4.8547044480326025E-4</v>
      </c>
    </row>
    <row r="30" spans="1:11" ht="15" customHeight="1">
      <c r="A30" s="29" t="s">
        <v>33</v>
      </c>
      <c r="B30" s="34">
        <v>270</v>
      </c>
      <c r="C30" s="34">
        <v>6162</v>
      </c>
      <c r="D30" s="34">
        <v>4567</v>
      </c>
      <c r="E30" s="34">
        <v>26</v>
      </c>
      <c r="F30" s="34">
        <v>630</v>
      </c>
      <c r="G30" s="34">
        <v>425</v>
      </c>
      <c r="H30" s="34">
        <f t="shared" si="0"/>
        <v>296</v>
      </c>
      <c r="I30" s="34">
        <f t="shared" si="1"/>
        <v>11784</v>
      </c>
      <c r="J30" s="27">
        <f t="shared" si="2"/>
        <v>4.8571569222690802E-3</v>
      </c>
      <c r="K30" s="27">
        <f t="shared" si="3"/>
        <v>1.7744366382014946E-3</v>
      </c>
    </row>
    <row r="31" spans="1:11" ht="15" customHeight="1">
      <c r="A31" s="29" t="s">
        <v>34</v>
      </c>
      <c r="B31" s="34">
        <v>368</v>
      </c>
      <c r="C31" s="34">
        <v>6817</v>
      </c>
      <c r="D31" s="34">
        <v>6211</v>
      </c>
      <c r="E31" s="34"/>
      <c r="F31" s="34"/>
      <c r="G31" s="34"/>
      <c r="H31" s="34">
        <f t="shared" si="0"/>
        <v>368</v>
      </c>
      <c r="I31" s="34">
        <f t="shared" si="1"/>
        <v>13028</v>
      </c>
      <c r="J31" s="27">
        <f t="shared" si="2"/>
        <v>6.0386275249831806E-3</v>
      </c>
      <c r="K31" s="27">
        <f t="shared" si="3"/>
        <v>1.9617583607000229E-3</v>
      </c>
    </row>
    <row r="32" spans="1:11" ht="15" customHeight="1">
      <c r="A32" s="29" t="s">
        <v>35</v>
      </c>
      <c r="B32" s="34">
        <v>951</v>
      </c>
      <c r="C32" s="34">
        <v>32261</v>
      </c>
      <c r="D32" s="34">
        <v>30886</v>
      </c>
      <c r="E32" s="34">
        <v>2437</v>
      </c>
      <c r="F32" s="34">
        <v>112808</v>
      </c>
      <c r="G32" s="34">
        <v>96341</v>
      </c>
      <c r="H32" s="34">
        <f t="shared" si="0"/>
        <v>3388</v>
      </c>
      <c r="I32" s="34">
        <f t="shared" si="1"/>
        <v>272296</v>
      </c>
      <c r="J32" s="27">
        <f t="shared" si="2"/>
        <v>5.5594755583269061E-2</v>
      </c>
      <c r="K32" s="27">
        <f t="shared" si="3"/>
        <v>4.100237600438851E-2</v>
      </c>
    </row>
    <row r="33" spans="1:11" ht="15" customHeight="1">
      <c r="A33" s="29" t="s">
        <v>36</v>
      </c>
      <c r="B33" s="34">
        <v>440</v>
      </c>
      <c r="C33" s="34">
        <v>18079</v>
      </c>
      <c r="D33" s="34">
        <v>13814</v>
      </c>
      <c r="E33" s="34">
        <v>76</v>
      </c>
      <c r="F33" s="34">
        <v>4585</v>
      </c>
      <c r="G33" s="34">
        <v>3320</v>
      </c>
      <c r="H33" s="34">
        <f t="shared" si="0"/>
        <v>516</v>
      </c>
      <c r="I33" s="34">
        <f t="shared" si="1"/>
        <v>39798</v>
      </c>
      <c r="J33" s="27">
        <f t="shared" si="2"/>
        <v>8.4672059861177207E-3</v>
      </c>
      <c r="K33" s="27">
        <f t="shared" si="3"/>
        <v>5.9927893183251086E-3</v>
      </c>
    </row>
    <row r="34" spans="1:11" ht="15" customHeight="1">
      <c r="A34" s="29" t="s">
        <v>37</v>
      </c>
      <c r="B34" s="34">
        <v>482</v>
      </c>
      <c r="C34" s="34">
        <v>9473</v>
      </c>
      <c r="D34" s="34">
        <v>8361</v>
      </c>
      <c r="E34" s="34"/>
      <c r="F34" s="34"/>
      <c r="G34" s="34"/>
      <c r="H34" s="34">
        <f t="shared" si="0"/>
        <v>482</v>
      </c>
      <c r="I34" s="34">
        <f t="shared" si="1"/>
        <v>17834</v>
      </c>
      <c r="J34" s="27">
        <f t="shared" si="2"/>
        <v>7.9092893126138392E-3</v>
      </c>
      <c r="K34" s="27">
        <f t="shared" si="3"/>
        <v>2.6854466230215083E-3</v>
      </c>
    </row>
    <row r="35" spans="1:11" ht="15" customHeight="1">
      <c r="A35" s="29" t="s">
        <v>38</v>
      </c>
      <c r="B35" s="34">
        <v>21</v>
      </c>
      <c r="C35" s="34">
        <v>338</v>
      </c>
      <c r="D35" s="34">
        <v>348</v>
      </c>
      <c r="E35" s="34">
        <v>30</v>
      </c>
      <c r="F35" s="34">
        <v>1951</v>
      </c>
      <c r="G35" s="34">
        <v>1375</v>
      </c>
      <c r="H35" s="34">
        <f t="shared" si="0"/>
        <v>51</v>
      </c>
      <c r="I35" s="34">
        <f t="shared" si="1"/>
        <v>4012</v>
      </c>
      <c r="J35" s="27">
        <f t="shared" si="2"/>
        <v>8.368750102558212E-4</v>
      </c>
      <c r="K35" s="27">
        <f t="shared" si="3"/>
        <v>6.0412761307403228E-4</v>
      </c>
    </row>
    <row r="36" spans="1:11" ht="15" customHeight="1">
      <c r="A36" s="29" t="s">
        <v>39</v>
      </c>
      <c r="B36" s="34">
        <v>684</v>
      </c>
      <c r="C36" s="34">
        <v>21773</v>
      </c>
      <c r="D36" s="34">
        <v>20348</v>
      </c>
      <c r="E36" s="34"/>
      <c r="F36" s="34"/>
      <c r="G36" s="34"/>
      <c r="H36" s="34">
        <f t="shared" si="0"/>
        <v>684</v>
      </c>
      <c r="I36" s="34">
        <f t="shared" si="1"/>
        <v>42121</v>
      </c>
      <c r="J36" s="27">
        <f t="shared" si="2"/>
        <v>1.1223970725783955E-2</v>
      </c>
      <c r="K36" s="27">
        <f t="shared" si="3"/>
        <v>6.3425870364634384E-3</v>
      </c>
    </row>
    <row r="37" spans="1:11" ht="15" customHeight="1">
      <c r="A37" s="29" t="s">
        <v>40</v>
      </c>
      <c r="B37" s="34">
        <v>814</v>
      </c>
      <c r="C37" s="34">
        <v>39139</v>
      </c>
      <c r="D37" s="34">
        <v>34276</v>
      </c>
      <c r="E37" s="34">
        <v>4387</v>
      </c>
      <c r="F37" s="34">
        <v>339418</v>
      </c>
      <c r="G37" s="34">
        <v>276369</v>
      </c>
      <c r="H37" s="34">
        <f t="shared" si="0"/>
        <v>5201</v>
      </c>
      <c r="I37" s="34">
        <f t="shared" si="1"/>
        <v>689202</v>
      </c>
      <c r="J37" s="27">
        <f t="shared" si="2"/>
        <v>8.5344841732167179E-2</v>
      </c>
      <c r="K37" s="27">
        <f t="shared" si="3"/>
        <v>0.10378014934841705</v>
      </c>
    </row>
    <row r="38" spans="1:11" ht="15" customHeight="1">
      <c r="A38" s="29" t="s">
        <v>41</v>
      </c>
      <c r="B38" s="34">
        <v>379</v>
      </c>
      <c r="C38" s="34">
        <v>9412</v>
      </c>
      <c r="D38" s="34">
        <v>7758</v>
      </c>
      <c r="E38" s="34">
        <v>259</v>
      </c>
      <c r="F38" s="34">
        <v>17055</v>
      </c>
      <c r="G38" s="34">
        <v>13301</v>
      </c>
      <c r="H38" s="34">
        <f t="shared" si="0"/>
        <v>638</v>
      </c>
      <c r="I38" s="34">
        <f t="shared" si="1"/>
        <v>47526</v>
      </c>
      <c r="J38" s="27">
        <f t="shared" si="2"/>
        <v>1.0469142285161057E-2</v>
      </c>
      <c r="K38" s="27">
        <f t="shared" si="3"/>
        <v>7.1564728162902443E-3</v>
      </c>
    </row>
    <row r="39" spans="1:11" ht="15" customHeight="1">
      <c r="A39" s="29" t="s">
        <v>42</v>
      </c>
      <c r="B39" s="34">
        <v>1137</v>
      </c>
      <c r="C39" s="34">
        <v>54174</v>
      </c>
      <c r="D39" s="34">
        <v>52515</v>
      </c>
      <c r="E39" s="34">
        <v>1945</v>
      </c>
      <c r="F39" s="34">
        <v>119769</v>
      </c>
      <c r="G39" s="34">
        <v>105496</v>
      </c>
      <c r="H39" s="34">
        <f t="shared" si="0"/>
        <v>3082</v>
      </c>
      <c r="I39" s="34">
        <f t="shared" si="1"/>
        <v>331954</v>
      </c>
      <c r="J39" s="27">
        <f t="shared" si="2"/>
        <v>5.0573505521734133E-2</v>
      </c>
      <c r="K39" s="27">
        <f t="shared" si="3"/>
        <v>4.9985687355527747E-2</v>
      </c>
    </row>
    <row r="40" spans="1:11" ht="15" customHeight="1">
      <c r="A40" s="29" t="s">
        <v>43</v>
      </c>
      <c r="B40" s="34">
        <v>88</v>
      </c>
      <c r="C40" s="34">
        <v>1419</v>
      </c>
      <c r="D40" s="34">
        <v>1211</v>
      </c>
      <c r="E40" s="34"/>
      <c r="F40" s="34"/>
      <c r="G40" s="34"/>
      <c r="H40" s="34">
        <f t="shared" si="0"/>
        <v>88</v>
      </c>
      <c r="I40" s="34">
        <f t="shared" si="1"/>
        <v>2630</v>
      </c>
      <c r="J40" s="27">
        <f t="shared" si="2"/>
        <v>1.4440196255394561E-3</v>
      </c>
      <c r="K40" s="27">
        <f t="shared" si="3"/>
        <v>3.960258281118407E-4</v>
      </c>
    </row>
    <row r="41" spans="1:11" ht="15" customHeight="1">
      <c r="A41" s="29" t="s">
        <v>44</v>
      </c>
      <c r="B41" s="34">
        <v>163</v>
      </c>
      <c r="C41" s="34">
        <v>3960</v>
      </c>
      <c r="D41" s="34">
        <v>3581</v>
      </c>
      <c r="E41" s="34">
        <v>397</v>
      </c>
      <c r="F41" s="34">
        <v>21364</v>
      </c>
      <c r="G41" s="34">
        <v>15861</v>
      </c>
      <c r="H41" s="34">
        <f t="shared" si="0"/>
        <v>560</v>
      </c>
      <c r="I41" s="34">
        <f t="shared" si="1"/>
        <v>44766</v>
      </c>
      <c r="J41" s="27">
        <f t="shared" si="2"/>
        <v>9.1892157988874481E-3</v>
      </c>
      <c r="K41" s="27">
        <f t="shared" si="3"/>
        <v>6.740871567016981E-3</v>
      </c>
    </row>
    <row r="42" spans="1:11" ht="15" customHeight="1">
      <c r="A42" s="29" t="s">
        <v>45</v>
      </c>
      <c r="B42" s="34">
        <v>72</v>
      </c>
      <c r="C42" s="34">
        <v>991</v>
      </c>
      <c r="D42" s="34">
        <v>964</v>
      </c>
      <c r="E42" s="34">
        <v>9</v>
      </c>
      <c r="F42" s="34">
        <v>412</v>
      </c>
      <c r="G42" s="34">
        <v>402</v>
      </c>
      <c r="H42" s="34">
        <f t="shared" si="0"/>
        <v>81</v>
      </c>
      <c r="I42" s="34">
        <f t="shared" si="1"/>
        <v>2769</v>
      </c>
      <c r="J42" s="27">
        <f t="shared" si="2"/>
        <v>1.3291544280533631E-3</v>
      </c>
      <c r="K42" s="27">
        <f t="shared" si="3"/>
        <v>4.1695647073828398E-4</v>
      </c>
    </row>
    <row r="43" spans="1:11" ht="15" customHeight="1">
      <c r="A43" s="29" t="s">
        <v>46</v>
      </c>
      <c r="B43" s="34">
        <v>54</v>
      </c>
      <c r="C43" s="34">
        <v>709</v>
      </c>
      <c r="D43" s="34">
        <v>919</v>
      </c>
      <c r="E43" s="34"/>
      <c r="F43" s="34"/>
      <c r="G43" s="34"/>
      <c r="H43" s="34">
        <f t="shared" si="0"/>
        <v>54</v>
      </c>
      <c r="I43" s="34">
        <f t="shared" si="1"/>
        <v>1628</v>
      </c>
      <c r="J43" s="27">
        <f t="shared" si="2"/>
        <v>8.8610295203557542E-4</v>
      </c>
      <c r="K43" s="27">
        <f t="shared" si="3"/>
        <v>2.4514450500611281E-4</v>
      </c>
    </row>
    <row r="44" spans="1:11" ht="15" customHeight="1">
      <c r="A44" s="29" t="s">
        <v>47</v>
      </c>
      <c r="B44" s="34">
        <v>1686</v>
      </c>
      <c r="C44" s="34">
        <v>83912</v>
      </c>
      <c r="D44" s="34">
        <v>86296</v>
      </c>
      <c r="E44" s="34">
        <v>3258</v>
      </c>
      <c r="F44" s="34">
        <v>211767</v>
      </c>
      <c r="G44" s="34">
        <v>150913</v>
      </c>
      <c r="H44" s="34">
        <f t="shared" si="0"/>
        <v>4944</v>
      </c>
      <c r="I44" s="34">
        <f t="shared" si="1"/>
        <v>532888</v>
      </c>
      <c r="J44" s="27">
        <f t="shared" si="2"/>
        <v>8.1127648053034906E-2</v>
      </c>
      <c r="K44" s="27">
        <f t="shared" si="3"/>
        <v>8.0242361783597935E-2</v>
      </c>
    </row>
    <row r="45" spans="1:11" ht="15" customHeight="1">
      <c r="A45" s="29" t="s">
        <v>48</v>
      </c>
      <c r="B45" s="34">
        <v>251</v>
      </c>
      <c r="C45" s="34">
        <v>6114</v>
      </c>
      <c r="D45" s="34">
        <v>5684</v>
      </c>
      <c r="E45" s="34">
        <v>1788</v>
      </c>
      <c r="F45" s="34">
        <v>130515</v>
      </c>
      <c r="G45" s="34">
        <v>109538</v>
      </c>
      <c r="H45" s="34">
        <f t="shared" si="0"/>
        <v>2039</v>
      </c>
      <c r="I45" s="34">
        <f t="shared" si="1"/>
        <v>251851</v>
      </c>
      <c r="J45" s="27">
        <f t="shared" si="2"/>
        <v>3.3458591096306264E-2</v>
      </c>
      <c r="K45" s="27">
        <f t="shared" si="3"/>
        <v>3.7923764576347982E-2</v>
      </c>
    </row>
    <row r="46" spans="1:11" ht="10" customHeight="1">
      <c r="A46" s="12"/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1" ht="15" customHeight="1">
      <c r="A47" s="46" t="s">
        <v>4</v>
      </c>
      <c r="B47" s="54">
        <f>SUM(B7:B45)</f>
        <v>20922</v>
      </c>
      <c r="C47" s="54">
        <f t="shared" ref="C47:I47" si="4">SUM(C7:C45)</f>
        <v>778947</v>
      </c>
      <c r="D47" s="55">
        <f t="shared" si="4"/>
        <v>775663</v>
      </c>
      <c r="E47" s="54">
        <f t="shared" si="4"/>
        <v>40019</v>
      </c>
      <c r="F47" s="54">
        <f t="shared" si="4"/>
        <v>2825115</v>
      </c>
      <c r="G47" s="55">
        <f t="shared" si="4"/>
        <v>2261256</v>
      </c>
      <c r="H47" s="54">
        <f t="shared" si="4"/>
        <v>60941</v>
      </c>
      <c r="I47" s="55">
        <f t="shared" si="4"/>
        <v>6640981</v>
      </c>
      <c r="J47" s="56">
        <f>SUM(J7:J45)</f>
        <v>1.0000000000000002</v>
      </c>
      <c r="K47" s="56">
        <f>SUM(K7:K45)</f>
        <v>1</v>
      </c>
    </row>
    <row r="48" spans="1:11" ht="10" customHeight="1">
      <c r="A48" s="15"/>
      <c r="B48" s="16"/>
      <c r="C48" s="16"/>
      <c r="D48" s="16"/>
      <c r="E48" s="16"/>
      <c r="F48" s="16"/>
      <c r="G48" s="16"/>
      <c r="H48" s="16"/>
      <c r="I48" s="16"/>
      <c r="J48" s="17"/>
      <c r="K48" s="17"/>
    </row>
    <row r="49" spans="1:11" ht="15" customHeight="1">
      <c r="A49" s="58" t="s">
        <v>79</v>
      </c>
      <c r="B49" s="34">
        <v>15425</v>
      </c>
      <c r="C49" s="34">
        <v>465460</v>
      </c>
      <c r="D49" s="34">
        <v>466912</v>
      </c>
      <c r="E49" s="34">
        <v>20384</v>
      </c>
      <c r="F49" s="34">
        <v>1144681</v>
      </c>
      <c r="G49" s="34">
        <v>683208</v>
      </c>
      <c r="H49" s="34">
        <f>B49+E49</f>
        <v>35809</v>
      </c>
      <c r="I49" s="34">
        <f>C49+D49+F49+G49</f>
        <v>2760261</v>
      </c>
      <c r="J49" s="16"/>
      <c r="K49" s="16"/>
    </row>
    <row r="50" spans="1:11" ht="15" customHeight="1">
      <c r="A50" s="58" t="s">
        <v>81</v>
      </c>
      <c r="B50" s="35">
        <f>B47</f>
        <v>20922</v>
      </c>
      <c r="C50" s="35">
        <f t="shared" ref="C50:I50" si="5">C47</f>
        <v>778947</v>
      </c>
      <c r="D50" s="35">
        <f t="shared" si="5"/>
        <v>775663</v>
      </c>
      <c r="E50" s="35">
        <f t="shared" si="5"/>
        <v>40019</v>
      </c>
      <c r="F50" s="35">
        <f t="shared" si="5"/>
        <v>2825115</v>
      </c>
      <c r="G50" s="35">
        <f t="shared" si="5"/>
        <v>2261256</v>
      </c>
      <c r="H50" s="35">
        <f t="shared" si="5"/>
        <v>60941</v>
      </c>
      <c r="I50" s="35">
        <f t="shared" si="5"/>
        <v>6640981</v>
      </c>
      <c r="J50" s="16"/>
      <c r="K50" s="16"/>
    </row>
    <row r="51" spans="1:11" ht="15" customHeight="1">
      <c r="A51" s="58" t="s">
        <v>78</v>
      </c>
      <c r="B51" s="27">
        <f t="shared" ref="B51" si="6">(B50-B49)/B49</f>
        <v>0.35636952998379257</v>
      </c>
      <c r="C51" s="27">
        <f t="shared" ref="C51" si="7">(C50-C49)/C49</f>
        <v>0.67349933399217976</v>
      </c>
      <c r="D51" s="27">
        <f t="shared" ref="D51" si="8">(D50-D49)/D49</f>
        <v>0.6612616510177507</v>
      </c>
      <c r="E51" s="27">
        <f t="shared" ref="E51" si="9">(E50-E49)/E49</f>
        <v>0.96325549450549453</v>
      </c>
      <c r="F51" s="27">
        <f t="shared" ref="F51" si="10">(F50-F49)/F49</f>
        <v>1.4680369465379437</v>
      </c>
      <c r="G51" s="27">
        <f t="shared" ref="G51" si="11">(G50-G49)/G49</f>
        <v>2.3097621807707172</v>
      </c>
      <c r="H51" s="27">
        <f t="shared" ref="H51" si="12">(H50-H49)/H49</f>
        <v>0.70183473428467702</v>
      </c>
      <c r="I51" s="27">
        <f t="shared" ref="I51" si="13">(I50-I49)/I49</f>
        <v>1.4059250194093964</v>
      </c>
      <c r="J51" s="27"/>
      <c r="K51" s="27"/>
    </row>
    <row r="52" spans="1:11" ht="15" customHeight="1">
      <c r="A52" s="1"/>
    </row>
    <row r="53" spans="1:11" ht="15" customHeight="1">
      <c r="A53" s="1"/>
    </row>
    <row r="54" spans="1:11" ht="15" customHeight="1">
      <c r="A54" s="1"/>
    </row>
    <row r="55" spans="1:11" ht="15" customHeight="1">
      <c r="A55" s="1"/>
    </row>
    <row r="56" spans="1:11" ht="15" customHeight="1">
      <c r="A56" s="1"/>
    </row>
    <row r="57" spans="1:11" ht="15" customHeight="1">
      <c r="A57" s="1"/>
    </row>
    <row r="58" spans="1:11" ht="15" customHeight="1"/>
    <row r="59" spans="1:11" ht="15" customHeight="1">
      <c r="A59" s="4"/>
    </row>
    <row r="60" spans="1:11" ht="15" customHeight="1"/>
    <row r="61" spans="1:11" ht="15" customHeight="1">
      <c r="A61" s="4"/>
    </row>
    <row r="62" spans="1:11" ht="15" customHeight="1">
      <c r="A62" s="4"/>
    </row>
    <row r="63" spans="1:11" ht="15" customHeight="1">
      <c r="A63" s="4"/>
      <c r="B63" s="5"/>
      <c r="C63" s="5"/>
      <c r="D63" s="5"/>
      <c r="E63" s="5"/>
      <c r="F63" s="5"/>
      <c r="G63" s="5"/>
    </row>
    <row r="64" spans="1:11" ht="15" customHeight="1">
      <c r="A64" s="4"/>
      <c r="G64" s="8"/>
    </row>
    <row r="65" spans="1:11">
      <c r="G65" s="8"/>
    </row>
    <row r="66" spans="1:11" ht="13">
      <c r="A66" s="4"/>
      <c r="G66" s="8"/>
    </row>
    <row r="67" spans="1:11" ht="13">
      <c r="A67" s="4"/>
    </row>
    <row r="68" spans="1:11" ht="13">
      <c r="A68" s="4"/>
      <c r="B68" s="5"/>
      <c r="C68" s="5"/>
      <c r="D68" s="5"/>
      <c r="E68" s="5"/>
      <c r="F68" s="5"/>
      <c r="G68" s="5"/>
      <c r="H68" s="5"/>
      <c r="I68" s="5"/>
    </row>
    <row r="73" spans="1:11">
      <c r="K73" s="2" t="s">
        <v>0</v>
      </c>
    </row>
    <row r="74" spans="1:11" ht="13">
      <c r="B74" s="5"/>
      <c r="C74" s="5"/>
      <c r="D74" s="5"/>
      <c r="E74" s="5"/>
      <c r="F74" s="5"/>
      <c r="G74" s="5"/>
      <c r="H74" s="5"/>
      <c r="I74" s="5"/>
      <c r="J74" s="5"/>
    </row>
    <row r="78" spans="1:11">
      <c r="G78" s="2" t="s">
        <v>0</v>
      </c>
    </row>
    <row r="79" spans="1:11">
      <c r="C79" s="2" t="s">
        <v>0</v>
      </c>
    </row>
  </sheetData>
  <mergeCells count="6">
    <mergeCell ref="J4:K4"/>
    <mergeCell ref="C5:D5"/>
    <mergeCell ref="B4:D4"/>
    <mergeCell ref="E4:G4"/>
    <mergeCell ref="H4:I4"/>
    <mergeCell ref="F5:G5"/>
  </mergeCells>
  <phoneticPr fontId="0" type="noConversion"/>
  <pageMargins left="1.0236220472440944" right="0.35433070866141736" top="0.39370078740157483" bottom="0.19685039370078741" header="0.51181102362204722" footer="0.51181102362204722"/>
  <pageSetup paperSize="9" scale="7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Φύλλο8"/>
  <dimension ref="A1:K74"/>
  <sheetViews>
    <sheetView zoomScale="80" zoomScaleNormal="80" workbookViewId="0">
      <pane ySplit="6" topLeftCell="A7" activePane="bottomLeft" state="frozen"/>
      <selection pane="bottomLeft" sqref="A1:B3"/>
    </sheetView>
  </sheetViews>
  <sheetFormatPr defaultColWidth="8.81640625" defaultRowHeight="12.5"/>
  <cols>
    <col min="1" max="1" width="38.6328125" style="2" customWidth="1"/>
    <col min="2" max="11" width="13.6328125" style="2" customWidth="1"/>
    <col min="12" max="16384" width="8.81640625" style="2"/>
  </cols>
  <sheetData>
    <row r="1" spans="1:11" ht="15" customHeight="1">
      <c r="A1" s="21" t="s">
        <v>55</v>
      </c>
      <c r="B1" s="13"/>
      <c r="C1" s="13"/>
      <c r="D1" s="13"/>
      <c r="E1" s="12"/>
      <c r="F1" s="47" t="s">
        <v>50</v>
      </c>
      <c r="H1" s="14"/>
      <c r="I1" s="14"/>
    </row>
    <row r="2" spans="1:11" ht="15" customHeight="1">
      <c r="A2" s="21" t="s">
        <v>53</v>
      </c>
      <c r="B2" s="12"/>
      <c r="C2" s="12"/>
      <c r="D2" s="12"/>
      <c r="E2" s="12"/>
      <c r="F2" s="48" t="s">
        <v>83</v>
      </c>
      <c r="H2" s="14"/>
      <c r="I2" s="14"/>
    </row>
    <row r="3" spans="1:11" ht="15" customHeight="1">
      <c r="A3" s="26" t="s">
        <v>54</v>
      </c>
      <c r="B3" s="22"/>
      <c r="C3" s="23"/>
      <c r="D3" s="22"/>
      <c r="E3" s="22"/>
      <c r="F3" s="78" t="s">
        <v>82</v>
      </c>
      <c r="G3" s="22"/>
      <c r="H3" s="14"/>
      <c r="I3" s="14"/>
      <c r="J3" s="24"/>
      <c r="K3" s="24"/>
    </row>
    <row r="4" spans="1:11" ht="15" customHeight="1">
      <c r="A4" s="42"/>
      <c r="B4" s="82" t="s">
        <v>5</v>
      </c>
      <c r="C4" s="83"/>
      <c r="D4" s="84"/>
      <c r="E4" s="82" t="s">
        <v>51</v>
      </c>
      <c r="F4" s="83"/>
      <c r="G4" s="84"/>
      <c r="H4" s="79" t="s">
        <v>6</v>
      </c>
      <c r="I4" s="80"/>
      <c r="J4" s="81" t="s">
        <v>49</v>
      </c>
      <c r="K4" s="81"/>
    </row>
    <row r="5" spans="1:11" ht="15" customHeight="1">
      <c r="A5" s="43" t="s">
        <v>1</v>
      </c>
      <c r="B5" s="44" t="s">
        <v>2</v>
      </c>
      <c r="C5" s="81" t="s">
        <v>3</v>
      </c>
      <c r="D5" s="80"/>
      <c r="E5" s="44" t="s">
        <v>2</v>
      </c>
      <c r="F5" s="81" t="s">
        <v>3</v>
      </c>
      <c r="G5" s="80"/>
      <c r="H5" s="44" t="s">
        <v>2</v>
      </c>
      <c r="I5" s="43" t="s">
        <v>52</v>
      </c>
      <c r="J5" s="25" t="s">
        <v>2</v>
      </c>
      <c r="K5" s="25" t="s">
        <v>52</v>
      </c>
    </row>
    <row r="6" spans="1:11" ht="15" customHeight="1">
      <c r="A6" s="57" t="s">
        <v>57</v>
      </c>
      <c r="B6" s="44" t="s">
        <v>7</v>
      </c>
      <c r="C6" s="41" t="s">
        <v>8</v>
      </c>
      <c r="D6" s="43" t="s">
        <v>9</v>
      </c>
      <c r="E6" s="45" t="s">
        <v>7</v>
      </c>
      <c r="F6" s="41" t="s">
        <v>8</v>
      </c>
      <c r="G6" s="43" t="s">
        <v>9</v>
      </c>
      <c r="H6" s="45" t="s">
        <v>7</v>
      </c>
      <c r="I6" s="46" t="s">
        <v>7</v>
      </c>
      <c r="J6" s="31" t="s">
        <v>7</v>
      </c>
      <c r="K6" s="31" t="s">
        <v>7</v>
      </c>
    </row>
    <row r="7" spans="1:11" ht="15" customHeight="1">
      <c r="A7" s="29" t="s">
        <v>10</v>
      </c>
      <c r="B7" s="34">
        <v>97</v>
      </c>
      <c r="C7" s="34">
        <v>285</v>
      </c>
      <c r="D7" s="34">
        <v>314</v>
      </c>
      <c r="E7" s="34">
        <v>1017</v>
      </c>
      <c r="F7" s="34">
        <v>52227</v>
      </c>
      <c r="G7" s="34">
        <v>55489</v>
      </c>
      <c r="H7" s="34">
        <f>B7+E7</f>
        <v>1114</v>
      </c>
      <c r="I7" s="34">
        <f>C7+D7+F7+G7</f>
        <v>108315</v>
      </c>
      <c r="J7" s="27">
        <f>H7/$H$47</f>
        <v>1.56355266112733E-2</v>
      </c>
      <c r="K7" s="27">
        <f>I7/$I$47</f>
        <v>1.34331240263729E-2</v>
      </c>
    </row>
    <row r="8" spans="1:11" ht="15" customHeight="1">
      <c r="A8" s="29" t="s">
        <v>11</v>
      </c>
      <c r="B8" s="34">
        <v>249</v>
      </c>
      <c r="C8" s="34">
        <v>9891</v>
      </c>
      <c r="D8" s="34">
        <v>11357</v>
      </c>
      <c r="E8" s="34">
        <v>8</v>
      </c>
      <c r="F8" s="34">
        <v>393</v>
      </c>
      <c r="G8" s="34">
        <v>393</v>
      </c>
      <c r="H8" s="34">
        <f t="shared" ref="H8:H45" si="0">B8+E8</f>
        <v>257</v>
      </c>
      <c r="I8" s="34">
        <f t="shared" ref="I8:I45" si="1">C8+D8+F8+G8</f>
        <v>22034</v>
      </c>
      <c r="J8" s="27">
        <f t="shared" ref="J8:J45" si="2">H8/$H$47</f>
        <v>3.6071187963170894E-3</v>
      </c>
      <c r="K8" s="27">
        <f t="shared" ref="K8:K45" si="3">I8/$I$47</f>
        <v>2.7326358749674606E-3</v>
      </c>
    </row>
    <row r="9" spans="1:11" ht="15" customHeight="1">
      <c r="A9" s="29" t="s">
        <v>12</v>
      </c>
      <c r="B9" s="34">
        <v>24</v>
      </c>
      <c r="C9" s="34">
        <v>100</v>
      </c>
      <c r="D9" s="34">
        <v>285</v>
      </c>
      <c r="E9" s="34">
        <v>138</v>
      </c>
      <c r="F9" s="34">
        <v>8226</v>
      </c>
      <c r="G9" s="34">
        <v>8811</v>
      </c>
      <c r="H9" s="34">
        <f t="shared" si="0"/>
        <v>162</v>
      </c>
      <c r="I9" s="34">
        <f t="shared" si="1"/>
        <v>17422</v>
      </c>
      <c r="J9" s="27">
        <f t="shared" si="2"/>
        <v>2.2737480350325623E-3</v>
      </c>
      <c r="K9" s="27">
        <f t="shared" si="3"/>
        <v>2.1606599897287418E-3</v>
      </c>
    </row>
    <row r="10" spans="1:11" ht="15" customHeight="1">
      <c r="A10" s="29" t="s">
        <v>13</v>
      </c>
      <c r="B10" s="34">
        <v>100</v>
      </c>
      <c r="C10" s="34">
        <v>1728</v>
      </c>
      <c r="D10" s="34">
        <v>1928</v>
      </c>
      <c r="E10" s="34"/>
      <c r="F10" s="34"/>
      <c r="G10" s="34"/>
      <c r="H10" s="34">
        <f t="shared" si="0"/>
        <v>100</v>
      </c>
      <c r="I10" s="34">
        <f t="shared" si="1"/>
        <v>3656</v>
      </c>
      <c r="J10" s="27">
        <f t="shared" si="2"/>
        <v>1.4035481697731865E-3</v>
      </c>
      <c r="K10" s="27">
        <f t="shared" si="3"/>
        <v>4.5341366791690278E-4</v>
      </c>
    </row>
    <row r="11" spans="1:11" ht="15" customHeight="1">
      <c r="A11" s="29" t="s">
        <v>14</v>
      </c>
      <c r="B11" s="34">
        <v>9220</v>
      </c>
      <c r="C11" s="34">
        <v>386685</v>
      </c>
      <c r="D11" s="34">
        <v>348211</v>
      </c>
      <c r="E11" s="34">
        <v>12025</v>
      </c>
      <c r="F11" s="34">
        <v>634739</v>
      </c>
      <c r="G11" s="34">
        <v>727851</v>
      </c>
      <c r="H11" s="34">
        <f t="shared" si="0"/>
        <v>21245</v>
      </c>
      <c r="I11" s="34">
        <f t="shared" si="1"/>
        <v>2097486</v>
      </c>
      <c r="J11" s="27">
        <f t="shared" si="2"/>
        <v>0.29818380866831351</v>
      </c>
      <c r="K11" s="27">
        <f t="shared" si="3"/>
        <v>0.26012823322329121</v>
      </c>
    </row>
    <row r="12" spans="1:11" ht="15" customHeight="1">
      <c r="A12" s="29" t="s">
        <v>15</v>
      </c>
      <c r="B12" s="34">
        <v>626</v>
      </c>
      <c r="C12" s="34">
        <v>32754</v>
      </c>
      <c r="D12" s="34">
        <v>35277</v>
      </c>
      <c r="E12" s="34">
        <v>2623</v>
      </c>
      <c r="F12" s="34">
        <v>173215</v>
      </c>
      <c r="G12" s="34">
        <v>188135</v>
      </c>
      <c r="H12" s="34">
        <f t="shared" si="0"/>
        <v>3249</v>
      </c>
      <c r="I12" s="34">
        <f t="shared" si="1"/>
        <v>429381</v>
      </c>
      <c r="J12" s="27">
        <f t="shared" si="2"/>
        <v>4.5601280035930836E-2</v>
      </c>
      <c r="K12" s="27">
        <f t="shared" si="3"/>
        <v>5.3251426188136657E-2</v>
      </c>
    </row>
    <row r="13" spans="1:11" ht="15" customHeight="1">
      <c r="A13" s="29" t="s">
        <v>16</v>
      </c>
      <c r="B13" s="34">
        <v>394</v>
      </c>
      <c r="C13" s="34">
        <v>12259</v>
      </c>
      <c r="D13" s="34">
        <v>14947</v>
      </c>
      <c r="E13" s="34"/>
      <c r="F13" s="34"/>
      <c r="G13" s="34"/>
      <c r="H13" s="34">
        <f t="shared" si="0"/>
        <v>394</v>
      </c>
      <c r="I13" s="34">
        <f t="shared" si="1"/>
        <v>27206</v>
      </c>
      <c r="J13" s="27">
        <f t="shared" si="2"/>
        <v>5.5299797889063551E-3</v>
      </c>
      <c r="K13" s="27">
        <f t="shared" si="3"/>
        <v>3.3740624314407158E-3</v>
      </c>
    </row>
    <row r="14" spans="1:11" ht="15" customHeight="1">
      <c r="A14" s="29" t="s">
        <v>17</v>
      </c>
      <c r="B14" s="34">
        <v>87</v>
      </c>
      <c r="C14" s="34">
        <v>4364</v>
      </c>
      <c r="D14" s="34">
        <v>4912</v>
      </c>
      <c r="E14" s="34"/>
      <c r="F14" s="34"/>
      <c r="G14" s="34"/>
      <c r="H14" s="34">
        <f t="shared" si="0"/>
        <v>87</v>
      </c>
      <c r="I14" s="34">
        <f t="shared" si="1"/>
        <v>9276</v>
      </c>
      <c r="J14" s="27">
        <f t="shared" si="2"/>
        <v>1.2210869077026723E-3</v>
      </c>
      <c r="K14" s="27">
        <f t="shared" si="3"/>
        <v>1.1504007613777872E-3</v>
      </c>
    </row>
    <row r="15" spans="1:11" ht="15" customHeight="1">
      <c r="A15" s="29" t="s">
        <v>18</v>
      </c>
      <c r="B15" s="34">
        <v>96</v>
      </c>
      <c r="C15" s="34">
        <v>2947</v>
      </c>
      <c r="D15" s="34">
        <v>3117</v>
      </c>
      <c r="E15" s="34">
        <v>40</v>
      </c>
      <c r="F15" s="34">
        <v>2429</v>
      </c>
      <c r="G15" s="34">
        <v>2746</v>
      </c>
      <c r="H15" s="34">
        <f t="shared" si="0"/>
        <v>136</v>
      </c>
      <c r="I15" s="34">
        <f t="shared" si="1"/>
        <v>11239</v>
      </c>
      <c r="J15" s="27">
        <f t="shared" si="2"/>
        <v>1.9088255108915338E-3</v>
      </c>
      <c r="K15" s="27">
        <f t="shared" si="3"/>
        <v>1.3938501678659929E-3</v>
      </c>
    </row>
    <row r="16" spans="1:11" ht="15" customHeight="1">
      <c r="A16" s="29" t="s">
        <v>19</v>
      </c>
      <c r="B16" s="34">
        <v>920</v>
      </c>
      <c r="C16" s="34">
        <v>48676</v>
      </c>
      <c r="D16" s="34">
        <v>53811</v>
      </c>
      <c r="E16" s="34">
        <v>7624</v>
      </c>
      <c r="F16" s="34">
        <v>566539</v>
      </c>
      <c r="G16" s="34">
        <v>598638</v>
      </c>
      <c r="H16" s="34">
        <f t="shared" si="0"/>
        <v>8544</v>
      </c>
      <c r="I16" s="34">
        <f t="shared" si="1"/>
        <v>1267664</v>
      </c>
      <c r="J16" s="27">
        <f t="shared" si="2"/>
        <v>0.11991915562542106</v>
      </c>
      <c r="K16" s="27">
        <f t="shared" si="3"/>
        <v>0.15721449232117413</v>
      </c>
    </row>
    <row r="17" spans="1:11" ht="15" customHeight="1">
      <c r="A17" s="29" t="s">
        <v>20</v>
      </c>
      <c r="B17" s="34">
        <v>54</v>
      </c>
      <c r="C17" s="34">
        <v>1534</v>
      </c>
      <c r="D17" s="34">
        <v>1663</v>
      </c>
      <c r="E17" s="34">
        <v>434</v>
      </c>
      <c r="F17" s="34">
        <v>21302</v>
      </c>
      <c r="G17" s="34">
        <v>23376</v>
      </c>
      <c r="H17" s="34">
        <f t="shared" si="0"/>
        <v>488</v>
      </c>
      <c r="I17" s="34">
        <f t="shared" si="1"/>
        <v>47875</v>
      </c>
      <c r="J17" s="27">
        <f t="shared" si="2"/>
        <v>6.8493150684931503E-3</v>
      </c>
      <c r="K17" s="27">
        <f t="shared" si="3"/>
        <v>5.9374122952739932E-3</v>
      </c>
    </row>
    <row r="18" spans="1:11" ht="15" customHeight="1">
      <c r="A18" s="29" t="s">
        <v>21</v>
      </c>
      <c r="B18" s="34">
        <v>110</v>
      </c>
      <c r="C18" s="34">
        <v>885</v>
      </c>
      <c r="D18" s="34">
        <v>1075</v>
      </c>
      <c r="E18" s="34"/>
      <c r="F18" s="34"/>
      <c r="G18" s="34"/>
      <c r="H18" s="34">
        <f t="shared" si="0"/>
        <v>110</v>
      </c>
      <c r="I18" s="34">
        <f t="shared" si="1"/>
        <v>1960</v>
      </c>
      <c r="J18" s="27">
        <f t="shared" si="2"/>
        <v>1.5439029867505053E-3</v>
      </c>
      <c r="K18" s="27">
        <f t="shared" si="3"/>
        <v>2.4307734932087785E-4</v>
      </c>
    </row>
    <row r="19" spans="1:11" ht="15" customHeight="1">
      <c r="A19" s="29" t="s">
        <v>22</v>
      </c>
      <c r="B19" s="34">
        <v>250</v>
      </c>
      <c r="C19" s="34">
        <v>5720</v>
      </c>
      <c r="D19" s="34">
        <v>6938</v>
      </c>
      <c r="E19" s="34">
        <v>272</v>
      </c>
      <c r="F19" s="34">
        <v>14719</v>
      </c>
      <c r="G19" s="34">
        <v>15268</v>
      </c>
      <c r="H19" s="34">
        <f t="shared" si="0"/>
        <v>522</v>
      </c>
      <c r="I19" s="34">
        <f t="shared" si="1"/>
        <v>42645</v>
      </c>
      <c r="J19" s="27">
        <f t="shared" si="2"/>
        <v>7.3265214462160345E-3</v>
      </c>
      <c r="K19" s="27">
        <f t="shared" si="3"/>
        <v>5.2887926335657325E-3</v>
      </c>
    </row>
    <row r="20" spans="1:11" ht="15" customHeight="1">
      <c r="A20" s="29" t="s">
        <v>23</v>
      </c>
      <c r="B20" s="34">
        <v>64</v>
      </c>
      <c r="C20" s="34">
        <v>280</v>
      </c>
      <c r="D20" s="34">
        <v>283</v>
      </c>
      <c r="E20" s="34"/>
      <c r="F20" s="34"/>
      <c r="G20" s="34"/>
      <c r="H20" s="34">
        <f t="shared" si="0"/>
        <v>64</v>
      </c>
      <c r="I20" s="34">
        <f t="shared" si="1"/>
        <v>563</v>
      </c>
      <c r="J20" s="27">
        <f t="shared" si="2"/>
        <v>8.9827082865483947E-4</v>
      </c>
      <c r="K20" s="27">
        <f t="shared" si="3"/>
        <v>6.9822728401864402E-5</v>
      </c>
    </row>
    <row r="21" spans="1:11" ht="15" customHeight="1">
      <c r="A21" s="29" t="s">
        <v>24</v>
      </c>
      <c r="B21" s="34">
        <v>56</v>
      </c>
      <c r="C21" s="34">
        <v>659</v>
      </c>
      <c r="D21" s="34">
        <v>654</v>
      </c>
      <c r="E21" s="34"/>
      <c r="F21" s="34"/>
      <c r="G21" s="34"/>
      <c r="H21" s="34">
        <f t="shared" si="0"/>
        <v>56</v>
      </c>
      <c r="I21" s="34">
        <f t="shared" si="1"/>
        <v>1313</v>
      </c>
      <c r="J21" s="27">
        <f t="shared" si="2"/>
        <v>7.8598697507298451E-4</v>
      </c>
      <c r="K21" s="27">
        <f t="shared" si="3"/>
        <v>1.6283702023383296E-4</v>
      </c>
    </row>
    <row r="22" spans="1:11" ht="15" customHeight="1">
      <c r="A22" s="29" t="s">
        <v>25</v>
      </c>
      <c r="B22" s="34">
        <v>26</v>
      </c>
      <c r="C22" s="34">
        <v>115</v>
      </c>
      <c r="D22" s="34">
        <v>218</v>
      </c>
      <c r="E22" s="34"/>
      <c r="F22" s="34"/>
      <c r="G22" s="34"/>
      <c r="H22" s="34">
        <f t="shared" si="0"/>
        <v>26</v>
      </c>
      <c r="I22" s="34">
        <f t="shared" si="1"/>
        <v>333</v>
      </c>
      <c r="J22" s="27">
        <f t="shared" si="2"/>
        <v>3.6492252414102854E-4</v>
      </c>
      <c r="K22" s="27">
        <f t="shared" si="3"/>
        <v>4.1298345573394041E-5</v>
      </c>
    </row>
    <row r="23" spans="1:11" ht="15" customHeight="1">
      <c r="A23" s="29" t="s">
        <v>26</v>
      </c>
      <c r="B23" s="34">
        <v>84</v>
      </c>
      <c r="C23" s="34">
        <v>1930</v>
      </c>
      <c r="D23" s="34">
        <v>2171</v>
      </c>
      <c r="E23" s="34">
        <v>286</v>
      </c>
      <c r="F23" s="34">
        <v>17492</v>
      </c>
      <c r="G23" s="34">
        <v>20063</v>
      </c>
      <c r="H23" s="34">
        <f t="shared" si="0"/>
        <v>370</v>
      </c>
      <c r="I23" s="34">
        <f t="shared" si="1"/>
        <v>41656</v>
      </c>
      <c r="J23" s="27">
        <f t="shared" si="2"/>
        <v>5.1931282281607906E-3</v>
      </c>
      <c r="K23" s="27">
        <f t="shared" si="3"/>
        <v>5.1661377874033104E-3</v>
      </c>
    </row>
    <row r="24" spans="1:11" ht="15" customHeight="1">
      <c r="A24" s="29" t="s">
        <v>27</v>
      </c>
      <c r="B24" s="34">
        <v>249</v>
      </c>
      <c r="C24" s="34">
        <v>6445</v>
      </c>
      <c r="D24" s="34">
        <v>7279</v>
      </c>
      <c r="E24" s="34">
        <v>874</v>
      </c>
      <c r="F24" s="34">
        <v>43807</v>
      </c>
      <c r="G24" s="34">
        <v>43966</v>
      </c>
      <c r="H24" s="34">
        <f t="shared" si="0"/>
        <v>1123</v>
      </c>
      <c r="I24" s="34">
        <f t="shared" si="1"/>
        <v>101497</v>
      </c>
      <c r="J24" s="27">
        <f t="shared" si="2"/>
        <v>1.5761845946552885E-2</v>
      </c>
      <c r="K24" s="27">
        <f t="shared" si="3"/>
        <v>1.2587562104092419E-2</v>
      </c>
    </row>
    <row r="25" spans="1:11" ht="15" customHeight="1">
      <c r="A25" s="29" t="s">
        <v>28</v>
      </c>
      <c r="B25" s="34">
        <v>421</v>
      </c>
      <c r="C25" s="34">
        <v>19081</v>
      </c>
      <c r="D25" s="34">
        <v>19445</v>
      </c>
      <c r="E25" s="34">
        <v>4115</v>
      </c>
      <c r="F25" s="34">
        <v>268428</v>
      </c>
      <c r="G25" s="34">
        <v>286571</v>
      </c>
      <c r="H25" s="34">
        <f t="shared" si="0"/>
        <v>4536</v>
      </c>
      <c r="I25" s="34">
        <f t="shared" si="1"/>
        <v>593525</v>
      </c>
      <c r="J25" s="27">
        <f t="shared" si="2"/>
        <v>6.3664944980911742E-2</v>
      </c>
      <c r="K25" s="27">
        <f t="shared" si="3"/>
        <v>7.3608410079425521E-2</v>
      </c>
    </row>
    <row r="26" spans="1:11" ht="15" customHeight="1">
      <c r="A26" s="29" t="s">
        <v>29</v>
      </c>
      <c r="B26" s="34">
        <v>419</v>
      </c>
      <c r="C26" s="34">
        <v>12928</v>
      </c>
      <c r="D26" s="34">
        <v>14291</v>
      </c>
      <c r="E26" s="34">
        <v>2729</v>
      </c>
      <c r="F26" s="34">
        <v>187858</v>
      </c>
      <c r="G26" s="34">
        <v>200768</v>
      </c>
      <c r="H26" s="34">
        <f t="shared" si="0"/>
        <v>3148</v>
      </c>
      <c r="I26" s="34">
        <f t="shared" si="1"/>
        <v>415845</v>
      </c>
      <c r="J26" s="27">
        <f t="shared" si="2"/>
        <v>4.4183696384459917E-2</v>
      </c>
      <c r="K26" s="27">
        <f t="shared" si="3"/>
        <v>5.1572704249153292E-2</v>
      </c>
    </row>
    <row r="27" spans="1:11" ht="15" customHeight="1">
      <c r="A27" s="29" t="s">
        <v>30</v>
      </c>
      <c r="B27" s="34">
        <v>24</v>
      </c>
      <c r="C27" s="34">
        <v>89</v>
      </c>
      <c r="D27" s="34">
        <v>147</v>
      </c>
      <c r="E27" s="34"/>
      <c r="F27" s="34"/>
      <c r="G27" s="34"/>
      <c r="H27" s="34">
        <f t="shared" si="0"/>
        <v>24</v>
      </c>
      <c r="I27" s="34">
        <f t="shared" si="1"/>
        <v>236</v>
      </c>
      <c r="J27" s="27">
        <f t="shared" si="2"/>
        <v>3.3685156074556477E-4</v>
      </c>
      <c r="K27" s="27">
        <f t="shared" si="3"/>
        <v>2.9268497163126109E-5</v>
      </c>
    </row>
    <row r="28" spans="1:11" ht="15" customHeight="1">
      <c r="A28" s="29" t="s">
        <v>31</v>
      </c>
      <c r="B28" s="34">
        <v>118</v>
      </c>
      <c r="C28" s="34">
        <v>2689</v>
      </c>
      <c r="D28" s="34">
        <v>3208</v>
      </c>
      <c r="E28" s="34"/>
      <c r="F28" s="34"/>
      <c r="G28" s="34"/>
      <c r="H28" s="34">
        <f t="shared" si="0"/>
        <v>118</v>
      </c>
      <c r="I28" s="34">
        <f t="shared" si="1"/>
        <v>5897</v>
      </c>
      <c r="J28" s="27">
        <f t="shared" si="2"/>
        <v>1.6561868403323602E-3</v>
      </c>
      <c r="K28" s="27">
        <f t="shared" si="3"/>
        <v>7.3134037191082486E-4</v>
      </c>
    </row>
    <row r="29" spans="1:11" ht="15" customHeight="1">
      <c r="A29" s="29" t="s">
        <v>32</v>
      </c>
      <c r="B29" s="34">
        <v>154</v>
      </c>
      <c r="C29" s="34">
        <v>1018</v>
      </c>
      <c r="D29" s="34">
        <v>1081</v>
      </c>
      <c r="E29" s="34"/>
      <c r="F29" s="34"/>
      <c r="G29" s="34"/>
      <c r="H29" s="34">
        <f t="shared" si="0"/>
        <v>154</v>
      </c>
      <c r="I29" s="34">
        <f t="shared" si="1"/>
        <v>2099</v>
      </c>
      <c r="J29" s="27">
        <f t="shared" si="2"/>
        <v>2.1614641814507074E-3</v>
      </c>
      <c r="K29" s="27">
        <f t="shared" si="3"/>
        <v>2.6031599807373602E-4</v>
      </c>
    </row>
    <row r="30" spans="1:11" ht="15" customHeight="1">
      <c r="A30" s="29" t="s">
        <v>33</v>
      </c>
      <c r="B30" s="34">
        <v>305</v>
      </c>
      <c r="C30" s="34">
        <v>6624</v>
      </c>
      <c r="D30" s="34">
        <v>7808</v>
      </c>
      <c r="E30" s="34">
        <v>27</v>
      </c>
      <c r="F30" s="34">
        <v>868</v>
      </c>
      <c r="G30" s="34">
        <v>935</v>
      </c>
      <c r="H30" s="34">
        <f t="shared" si="0"/>
        <v>332</v>
      </c>
      <c r="I30" s="34">
        <f t="shared" si="1"/>
        <v>16235</v>
      </c>
      <c r="J30" s="27">
        <f t="shared" si="2"/>
        <v>4.6597799236469794E-3</v>
      </c>
      <c r="K30" s="27">
        <f t="shared" si="3"/>
        <v>2.0134493705226794E-3</v>
      </c>
    </row>
    <row r="31" spans="1:11" ht="15" customHeight="1">
      <c r="A31" s="29" t="s">
        <v>34</v>
      </c>
      <c r="B31" s="34">
        <v>382</v>
      </c>
      <c r="C31" s="34">
        <v>7038</v>
      </c>
      <c r="D31" s="34">
        <v>6818</v>
      </c>
      <c r="E31" s="34"/>
      <c r="F31" s="34"/>
      <c r="G31" s="34"/>
      <c r="H31" s="34">
        <f t="shared" si="0"/>
        <v>382</v>
      </c>
      <c r="I31" s="34">
        <f t="shared" si="1"/>
        <v>13856</v>
      </c>
      <c r="J31" s="27">
        <f t="shared" si="2"/>
        <v>5.3615540085335733E-3</v>
      </c>
      <c r="K31" s="27">
        <f t="shared" si="3"/>
        <v>1.7184080368316753E-3</v>
      </c>
    </row>
    <row r="32" spans="1:11" ht="15" customHeight="1">
      <c r="A32" s="29" t="s">
        <v>35</v>
      </c>
      <c r="B32" s="34">
        <v>863</v>
      </c>
      <c r="C32" s="34">
        <v>32264</v>
      </c>
      <c r="D32" s="34">
        <v>34944</v>
      </c>
      <c r="E32" s="34">
        <v>2674</v>
      </c>
      <c r="F32" s="34">
        <v>115531</v>
      </c>
      <c r="G32" s="34">
        <v>130297</v>
      </c>
      <c r="H32" s="34">
        <f t="shared" si="0"/>
        <v>3537</v>
      </c>
      <c r="I32" s="34">
        <f t="shared" si="1"/>
        <v>313036</v>
      </c>
      <c r="J32" s="27">
        <f t="shared" si="2"/>
        <v>4.9643498764877614E-2</v>
      </c>
      <c r="K32" s="27">
        <f t="shared" si="3"/>
        <v>3.8822429143882814E-2</v>
      </c>
    </row>
    <row r="33" spans="1:11" ht="15" customHeight="1">
      <c r="A33" s="29" t="s">
        <v>36</v>
      </c>
      <c r="B33" s="34">
        <v>451</v>
      </c>
      <c r="C33" s="34">
        <v>16244</v>
      </c>
      <c r="D33" s="34">
        <v>19083</v>
      </c>
      <c r="E33" s="34">
        <v>114</v>
      </c>
      <c r="F33" s="34">
        <v>6929</v>
      </c>
      <c r="G33" s="34">
        <v>6806</v>
      </c>
      <c r="H33" s="34">
        <f t="shared" si="0"/>
        <v>565</v>
      </c>
      <c r="I33" s="34">
        <f t="shared" si="1"/>
        <v>49062</v>
      </c>
      <c r="J33" s="27">
        <f t="shared" si="2"/>
        <v>7.9300471592185038E-3</v>
      </c>
      <c r="K33" s="27">
        <f t="shared" si="3"/>
        <v>6.0846229144800555E-3</v>
      </c>
    </row>
    <row r="34" spans="1:11" ht="15" customHeight="1">
      <c r="A34" s="29" t="s">
        <v>37</v>
      </c>
      <c r="B34" s="34">
        <v>488</v>
      </c>
      <c r="C34" s="34">
        <v>9144</v>
      </c>
      <c r="D34" s="34">
        <v>9353</v>
      </c>
      <c r="E34" s="34"/>
      <c r="F34" s="34"/>
      <c r="G34" s="34"/>
      <c r="H34" s="34">
        <f t="shared" si="0"/>
        <v>488</v>
      </c>
      <c r="I34" s="34">
        <f t="shared" si="1"/>
        <v>18497</v>
      </c>
      <c r="J34" s="27">
        <f t="shared" si="2"/>
        <v>6.8493150684931503E-3</v>
      </c>
      <c r="K34" s="27">
        <f t="shared" si="3"/>
        <v>2.2939804746878968E-3</v>
      </c>
    </row>
    <row r="35" spans="1:11" ht="15" customHeight="1">
      <c r="A35" s="29" t="s">
        <v>38</v>
      </c>
      <c r="B35" s="34">
        <v>19</v>
      </c>
      <c r="C35" s="34">
        <v>399</v>
      </c>
      <c r="D35" s="34">
        <v>381</v>
      </c>
      <c r="E35" s="34">
        <v>34</v>
      </c>
      <c r="F35" s="34">
        <v>1972</v>
      </c>
      <c r="G35" s="34">
        <v>1994</v>
      </c>
      <c r="H35" s="34">
        <f t="shared" si="0"/>
        <v>53</v>
      </c>
      <c r="I35" s="34">
        <f t="shared" si="1"/>
        <v>4746</v>
      </c>
      <c r="J35" s="27">
        <f t="shared" si="2"/>
        <v>7.4388052997978894E-4</v>
      </c>
      <c r="K35" s="27">
        <f t="shared" si="3"/>
        <v>5.8859443871269704E-4</v>
      </c>
    </row>
    <row r="36" spans="1:11" ht="15" customHeight="1">
      <c r="A36" s="29" t="s">
        <v>39</v>
      </c>
      <c r="B36" s="34">
        <v>702</v>
      </c>
      <c r="C36" s="34">
        <v>21524</v>
      </c>
      <c r="D36" s="34">
        <v>24011</v>
      </c>
      <c r="E36" s="34">
        <v>16</v>
      </c>
      <c r="F36" s="34">
        <v>434</v>
      </c>
      <c r="G36" s="34">
        <v>463</v>
      </c>
      <c r="H36" s="34">
        <f t="shared" si="0"/>
        <v>718</v>
      </c>
      <c r="I36" s="34">
        <f t="shared" si="1"/>
        <v>46432</v>
      </c>
      <c r="J36" s="27">
        <f t="shared" si="2"/>
        <v>1.007747585897148E-2</v>
      </c>
      <c r="K36" s="27">
        <f t="shared" si="3"/>
        <v>5.7584527977892859E-3</v>
      </c>
    </row>
    <row r="37" spans="1:11" ht="15" customHeight="1">
      <c r="A37" s="29" t="s">
        <v>40</v>
      </c>
      <c r="B37" s="34">
        <v>819</v>
      </c>
      <c r="C37" s="34">
        <v>41259</v>
      </c>
      <c r="D37" s="34">
        <v>43839</v>
      </c>
      <c r="E37" s="34">
        <v>5251</v>
      </c>
      <c r="F37" s="34">
        <v>376416</v>
      </c>
      <c r="G37" s="34">
        <v>399667</v>
      </c>
      <c r="H37" s="34">
        <f t="shared" si="0"/>
        <v>6070</v>
      </c>
      <c r="I37" s="34">
        <f t="shared" si="1"/>
        <v>861181</v>
      </c>
      <c r="J37" s="27">
        <f t="shared" si="2"/>
        <v>8.5195373905232422E-2</v>
      </c>
      <c r="K37" s="27">
        <f t="shared" si="3"/>
        <v>0.10680285447219535</v>
      </c>
    </row>
    <row r="38" spans="1:11" ht="15" customHeight="1">
      <c r="A38" s="29" t="s">
        <v>41</v>
      </c>
      <c r="B38" s="34">
        <v>390</v>
      </c>
      <c r="C38" s="34">
        <v>9338</v>
      </c>
      <c r="D38" s="34">
        <v>10491</v>
      </c>
      <c r="E38" s="34">
        <v>306</v>
      </c>
      <c r="F38" s="34">
        <v>19623</v>
      </c>
      <c r="G38" s="34">
        <v>20345</v>
      </c>
      <c r="H38" s="34">
        <f t="shared" si="0"/>
        <v>696</v>
      </c>
      <c r="I38" s="34">
        <f t="shared" si="1"/>
        <v>59797</v>
      </c>
      <c r="J38" s="27">
        <f t="shared" si="2"/>
        <v>9.7686952616213782E-3</v>
      </c>
      <c r="K38" s="27">
        <f t="shared" si="3"/>
        <v>7.4159674782349654E-3</v>
      </c>
    </row>
    <row r="39" spans="1:11" ht="15" customHeight="1">
      <c r="A39" s="29" t="s">
        <v>42</v>
      </c>
      <c r="B39" s="34">
        <v>1113</v>
      </c>
      <c r="C39" s="34">
        <v>55808</v>
      </c>
      <c r="D39" s="34">
        <v>58247</v>
      </c>
      <c r="E39" s="34">
        <v>2397</v>
      </c>
      <c r="F39" s="34">
        <v>136523</v>
      </c>
      <c r="G39" s="34">
        <v>148068</v>
      </c>
      <c r="H39" s="34">
        <f t="shared" si="0"/>
        <v>3510</v>
      </c>
      <c r="I39" s="34">
        <f t="shared" si="1"/>
        <v>398646</v>
      </c>
      <c r="J39" s="27">
        <f t="shared" si="2"/>
        <v>4.9264540759038848E-2</v>
      </c>
      <c r="K39" s="27">
        <f t="shared" si="3"/>
        <v>4.9439700508862587E-2</v>
      </c>
    </row>
    <row r="40" spans="1:11" ht="15" customHeight="1">
      <c r="A40" s="29" t="s">
        <v>43</v>
      </c>
      <c r="B40" s="34">
        <v>56</v>
      </c>
      <c r="C40" s="34">
        <v>1646</v>
      </c>
      <c r="D40" s="34">
        <v>1806</v>
      </c>
      <c r="E40" s="34"/>
      <c r="F40" s="34"/>
      <c r="G40" s="34"/>
      <c r="H40" s="34">
        <f t="shared" si="0"/>
        <v>56</v>
      </c>
      <c r="I40" s="34">
        <f t="shared" si="1"/>
        <v>3452</v>
      </c>
      <c r="J40" s="27">
        <f t="shared" si="2"/>
        <v>7.8598697507298451E-4</v>
      </c>
      <c r="K40" s="27">
        <f t="shared" si="3"/>
        <v>4.2811378053860731E-4</v>
      </c>
    </row>
    <row r="41" spans="1:11" ht="15" customHeight="1">
      <c r="A41" s="29" t="s">
        <v>44</v>
      </c>
      <c r="B41" s="34">
        <v>153</v>
      </c>
      <c r="C41" s="34">
        <v>4102</v>
      </c>
      <c r="D41" s="34">
        <v>4528</v>
      </c>
      <c r="E41" s="34">
        <v>621</v>
      </c>
      <c r="F41" s="34">
        <v>31046</v>
      </c>
      <c r="G41" s="34">
        <v>30815</v>
      </c>
      <c r="H41" s="34">
        <f t="shared" si="0"/>
        <v>774</v>
      </c>
      <c r="I41" s="34">
        <f t="shared" si="1"/>
        <v>70491</v>
      </c>
      <c r="J41" s="27">
        <f t="shared" si="2"/>
        <v>1.0863462834044465E-2</v>
      </c>
      <c r="K41" s="27">
        <f t="shared" si="3"/>
        <v>8.7422272607030616E-3</v>
      </c>
    </row>
    <row r="42" spans="1:11" ht="15" customHeight="1">
      <c r="A42" s="29" t="s">
        <v>45</v>
      </c>
      <c r="B42" s="34">
        <v>72</v>
      </c>
      <c r="C42" s="34">
        <v>1117</v>
      </c>
      <c r="D42" s="34">
        <v>1472</v>
      </c>
      <c r="E42" s="34">
        <v>10</v>
      </c>
      <c r="F42" s="34">
        <v>556</v>
      </c>
      <c r="G42" s="34">
        <v>540</v>
      </c>
      <c r="H42" s="34">
        <f t="shared" si="0"/>
        <v>82</v>
      </c>
      <c r="I42" s="34">
        <f t="shared" si="1"/>
        <v>3685</v>
      </c>
      <c r="J42" s="27">
        <f t="shared" si="2"/>
        <v>1.1509094992140131E-3</v>
      </c>
      <c r="K42" s="27">
        <f t="shared" si="3"/>
        <v>4.5701022053440556E-4</v>
      </c>
    </row>
    <row r="43" spans="1:11" ht="15" customHeight="1">
      <c r="A43" s="29" t="s">
        <v>46</v>
      </c>
      <c r="B43" s="34">
        <v>54</v>
      </c>
      <c r="C43" s="34">
        <v>769</v>
      </c>
      <c r="D43" s="34">
        <v>1138</v>
      </c>
      <c r="E43" s="34"/>
      <c r="F43" s="34"/>
      <c r="G43" s="34"/>
      <c r="H43" s="34">
        <f t="shared" si="0"/>
        <v>54</v>
      </c>
      <c r="I43" s="34">
        <f t="shared" si="1"/>
        <v>1907</v>
      </c>
      <c r="J43" s="27">
        <f t="shared" si="2"/>
        <v>7.5791601167752079E-4</v>
      </c>
      <c r="K43" s="27">
        <f t="shared" si="3"/>
        <v>2.3650433936475208E-4</v>
      </c>
    </row>
    <row r="44" spans="1:11" ht="15" customHeight="1">
      <c r="A44" s="29" t="s">
        <v>47</v>
      </c>
      <c r="B44" s="34">
        <v>1774</v>
      </c>
      <c r="C44" s="34">
        <v>89910</v>
      </c>
      <c r="D44" s="34">
        <v>91465</v>
      </c>
      <c r="E44" s="34">
        <v>3630</v>
      </c>
      <c r="F44" s="34">
        <v>209403</v>
      </c>
      <c r="G44" s="34">
        <v>239756</v>
      </c>
      <c r="H44" s="34">
        <f t="shared" si="0"/>
        <v>5404</v>
      </c>
      <c r="I44" s="34">
        <f t="shared" si="1"/>
        <v>630534</v>
      </c>
      <c r="J44" s="27">
        <f t="shared" si="2"/>
        <v>7.5847743094543008E-2</v>
      </c>
      <c r="K44" s="27">
        <f t="shared" si="3"/>
        <v>7.8198231314637962E-2</v>
      </c>
    </row>
    <row r="45" spans="1:11" ht="15" customHeight="1">
      <c r="A45" s="29" t="s">
        <v>48</v>
      </c>
      <c r="B45" s="34">
        <v>237</v>
      </c>
      <c r="C45" s="34">
        <v>6905</v>
      </c>
      <c r="D45" s="34">
        <v>7719</v>
      </c>
      <c r="E45" s="34">
        <v>2263</v>
      </c>
      <c r="F45" s="34">
        <v>151423</v>
      </c>
      <c r="G45" s="34">
        <v>156550</v>
      </c>
      <c r="H45" s="34">
        <f t="shared" si="0"/>
        <v>2500</v>
      </c>
      <c r="I45" s="34">
        <f t="shared" si="1"/>
        <v>322597</v>
      </c>
      <c r="J45" s="27">
        <f t="shared" si="2"/>
        <v>3.5088704244329666E-2</v>
      </c>
      <c r="K45" s="27">
        <f t="shared" si="3"/>
        <v>4.0008175336156748E-2</v>
      </c>
    </row>
    <row r="46" spans="1:11" ht="10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ht="15" customHeight="1">
      <c r="A47" s="46" t="s">
        <v>4</v>
      </c>
      <c r="B47" s="54">
        <f>SUM(B7:B45)</f>
        <v>21720</v>
      </c>
      <c r="C47" s="54">
        <f t="shared" ref="C47:I47" si="4">SUM(C7:C45)</f>
        <v>857153</v>
      </c>
      <c r="D47" s="55">
        <f t="shared" si="4"/>
        <v>855715</v>
      </c>
      <c r="E47" s="54">
        <f t="shared" si="4"/>
        <v>49528</v>
      </c>
      <c r="F47" s="54">
        <f t="shared" si="4"/>
        <v>3042098</v>
      </c>
      <c r="G47" s="55">
        <f t="shared" si="4"/>
        <v>3308311</v>
      </c>
      <c r="H47" s="54">
        <f t="shared" si="4"/>
        <v>71248</v>
      </c>
      <c r="I47" s="55">
        <f t="shared" si="4"/>
        <v>8063277</v>
      </c>
      <c r="J47" s="56">
        <f>SUM(J7:J45)</f>
        <v>1.0000000000000002</v>
      </c>
      <c r="K47" s="56">
        <f>SUM(K7:K45)</f>
        <v>0.99999999999999989</v>
      </c>
    </row>
    <row r="48" spans="1:11" ht="10" customHeight="1">
      <c r="A48" s="15"/>
      <c r="B48" s="12"/>
      <c r="C48" s="12"/>
      <c r="D48" s="12"/>
      <c r="E48" s="12"/>
      <c r="F48" s="12"/>
      <c r="G48" s="12"/>
      <c r="H48" s="12"/>
      <c r="I48" s="12"/>
      <c r="J48" s="13"/>
      <c r="K48" s="13"/>
    </row>
    <row r="49" spans="1:11" ht="15" customHeight="1">
      <c r="A49" s="58" t="s">
        <v>85</v>
      </c>
      <c r="B49" s="34">
        <v>17398</v>
      </c>
      <c r="C49" s="34">
        <v>563660</v>
      </c>
      <c r="D49" s="34">
        <v>567090</v>
      </c>
      <c r="E49" s="34">
        <v>31002</v>
      </c>
      <c r="F49" s="34">
        <v>1666222</v>
      </c>
      <c r="G49" s="34">
        <v>1739517</v>
      </c>
      <c r="H49" s="34">
        <f>B49+E49</f>
        <v>48400</v>
      </c>
      <c r="I49" s="34">
        <f>C49+D49+F49+G49</f>
        <v>4536489</v>
      </c>
      <c r="J49" s="12"/>
      <c r="K49" s="12"/>
    </row>
    <row r="50" spans="1:11" ht="15" customHeight="1">
      <c r="A50" s="58" t="s">
        <v>86</v>
      </c>
      <c r="B50" s="34">
        <f>B47</f>
        <v>21720</v>
      </c>
      <c r="C50" s="34">
        <f t="shared" ref="C50:I50" si="5">C47</f>
        <v>857153</v>
      </c>
      <c r="D50" s="34">
        <f t="shared" si="5"/>
        <v>855715</v>
      </c>
      <c r="E50" s="34">
        <f t="shared" si="5"/>
        <v>49528</v>
      </c>
      <c r="F50" s="34">
        <f t="shared" si="5"/>
        <v>3042098</v>
      </c>
      <c r="G50" s="34">
        <f t="shared" si="5"/>
        <v>3308311</v>
      </c>
      <c r="H50" s="34">
        <f t="shared" si="5"/>
        <v>71248</v>
      </c>
      <c r="I50" s="34">
        <f t="shared" si="5"/>
        <v>8063277</v>
      </c>
      <c r="J50" s="12"/>
      <c r="K50" s="12"/>
    </row>
    <row r="51" spans="1:11" ht="15" customHeight="1">
      <c r="A51" s="58" t="s">
        <v>78</v>
      </c>
      <c r="B51" s="27">
        <f>(B50-B49)/B49</f>
        <v>0.24841935854695943</v>
      </c>
      <c r="C51" s="27">
        <f t="shared" ref="C51:I51" si="6">(C50-C49)/C49</f>
        <v>0.52069155164460845</v>
      </c>
      <c r="D51" s="27">
        <f t="shared" si="6"/>
        <v>0.50895801371916272</v>
      </c>
      <c r="E51" s="27">
        <f t="shared" si="6"/>
        <v>0.59757435004193282</v>
      </c>
      <c r="F51" s="27">
        <f t="shared" si="6"/>
        <v>0.82574590900852352</v>
      </c>
      <c r="G51" s="27">
        <f t="shared" si="6"/>
        <v>0.90185608993760913</v>
      </c>
      <c r="H51" s="27">
        <f t="shared" si="6"/>
        <v>0.47206611570247936</v>
      </c>
      <c r="I51" s="27">
        <f t="shared" si="6"/>
        <v>0.7774267721138528</v>
      </c>
      <c r="J51" s="32"/>
      <c r="K51" s="32"/>
    </row>
    <row r="52" spans="1:11" ht="15" customHeight="1">
      <c r="A52" s="1"/>
    </row>
    <row r="53" spans="1:11" ht="15" customHeight="1">
      <c r="A53" s="1"/>
    </row>
    <row r="54" spans="1:11" ht="15" customHeight="1">
      <c r="A54" s="1"/>
    </row>
    <row r="55" spans="1:11" ht="15" customHeight="1">
      <c r="A55" s="1"/>
    </row>
    <row r="56" spans="1:11" ht="15" customHeight="1">
      <c r="A56" s="1"/>
    </row>
    <row r="57" spans="1:11" ht="15" customHeight="1">
      <c r="A57" s="1"/>
    </row>
    <row r="58" spans="1:11" ht="15" customHeight="1"/>
    <row r="59" spans="1:11" ht="15" customHeight="1">
      <c r="A59" s="4"/>
    </row>
    <row r="60" spans="1:11" ht="15" customHeight="1"/>
    <row r="61" spans="1:11" ht="15" customHeight="1">
      <c r="A61" s="4"/>
    </row>
    <row r="62" spans="1:11" ht="15" customHeight="1">
      <c r="A62" s="4"/>
    </row>
    <row r="63" spans="1:11" ht="15" customHeight="1">
      <c r="A63" s="4"/>
      <c r="B63" s="5"/>
      <c r="C63" s="5"/>
      <c r="D63" s="5"/>
      <c r="E63" s="5"/>
      <c r="F63" s="5"/>
      <c r="G63" s="5"/>
    </row>
    <row r="64" spans="1:11" ht="15" customHeight="1">
      <c r="A64" s="4"/>
      <c r="G64" s="8"/>
    </row>
    <row r="65" spans="1:9">
      <c r="G65" s="8"/>
    </row>
    <row r="66" spans="1:9" ht="13">
      <c r="A66" s="4"/>
      <c r="G66" s="8"/>
    </row>
    <row r="67" spans="1:9" ht="13">
      <c r="A67" s="4"/>
    </row>
    <row r="68" spans="1:9" ht="13">
      <c r="A68" s="4"/>
      <c r="B68" s="5"/>
      <c r="C68" s="5"/>
      <c r="D68" s="5"/>
      <c r="E68" s="5"/>
      <c r="F68" s="5"/>
      <c r="G68" s="5"/>
      <c r="H68" s="5"/>
      <c r="I68" s="5"/>
    </row>
    <row r="72" spans="1:9">
      <c r="C72" s="2" t="s">
        <v>0</v>
      </c>
    </row>
    <row r="74" spans="1:9">
      <c r="C74" s="2" t="s">
        <v>0</v>
      </c>
    </row>
  </sheetData>
  <mergeCells count="6">
    <mergeCell ref="J4:K4"/>
    <mergeCell ref="C5:D5"/>
    <mergeCell ref="B4:D4"/>
    <mergeCell ref="E4:G4"/>
    <mergeCell ref="H4:I4"/>
    <mergeCell ref="F5:G5"/>
  </mergeCells>
  <phoneticPr fontId="0" type="noConversion"/>
  <pageMargins left="1.0236220472440944" right="0.35433070866141736" top="0.39370078740157483" bottom="0.19685039370078741" header="0.51181102362204722" footer="0.51181102362204722"/>
  <pageSetup paperSize="9" scale="7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Φύλλο9"/>
  <dimension ref="A1:K69"/>
  <sheetViews>
    <sheetView zoomScale="80" workbookViewId="0">
      <selection sqref="A1:B3"/>
    </sheetView>
  </sheetViews>
  <sheetFormatPr defaultColWidth="8.81640625" defaultRowHeight="12.5"/>
  <cols>
    <col min="1" max="1" width="38.6328125" style="2" customWidth="1"/>
    <col min="2" max="11" width="13.6328125" style="2" customWidth="1"/>
    <col min="12" max="16384" width="8.81640625" style="2"/>
  </cols>
  <sheetData>
    <row r="1" spans="1:11" ht="15" customHeight="1">
      <c r="A1" s="21" t="s">
        <v>55</v>
      </c>
      <c r="B1" s="13"/>
      <c r="C1" s="13"/>
      <c r="D1" s="13"/>
      <c r="E1" s="12"/>
      <c r="F1" s="47" t="s">
        <v>50</v>
      </c>
      <c r="H1" s="14"/>
      <c r="I1" s="14"/>
    </row>
    <row r="2" spans="1:11" ht="15" customHeight="1">
      <c r="A2" s="21" t="s">
        <v>53</v>
      </c>
      <c r="B2" s="12"/>
      <c r="C2" s="12"/>
      <c r="D2" s="12"/>
      <c r="E2" s="12"/>
      <c r="F2" s="48" t="s">
        <v>84</v>
      </c>
      <c r="H2" s="14"/>
      <c r="I2" s="14"/>
    </row>
    <row r="3" spans="1:11" ht="15" customHeight="1">
      <c r="A3" s="26" t="s">
        <v>54</v>
      </c>
      <c r="B3" s="22"/>
      <c r="C3" s="23"/>
      <c r="D3" s="22"/>
      <c r="E3" s="22"/>
      <c r="F3" s="78" t="s">
        <v>82</v>
      </c>
      <c r="G3" s="22"/>
      <c r="H3" s="14"/>
      <c r="I3" s="14"/>
      <c r="J3" s="24"/>
      <c r="K3" s="24"/>
    </row>
    <row r="4" spans="1:11" ht="15" customHeight="1">
      <c r="A4" s="42"/>
      <c r="B4" s="82" t="s">
        <v>5</v>
      </c>
      <c r="C4" s="83"/>
      <c r="D4" s="84"/>
      <c r="E4" s="82" t="s">
        <v>51</v>
      </c>
      <c r="F4" s="83"/>
      <c r="G4" s="84"/>
      <c r="H4" s="79" t="s">
        <v>6</v>
      </c>
      <c r="I4" s="80"/>
      <c r="J4" s="81" t="s">
        <v>49</v>
      </c>
      <c r="K4" s="81"/>
    </row>
    <row r="5" spans="1:11" ht="15" customHeight="1">
      <c r="A5" s="51" t="s">
        <v>1</v>
      </c>
      <c r="B5" s="52" t="s">
        <v>2</v>
      </c>
      <c r="C5" s="81" t="s">
        <v>3</v>
      </c>
      <c r="D5" s="80"/>
      <c r="E5" s="52" t="s">
        <v>2</v>
      </c>
      <c r="F5" s="81" t="s">
        <v>3</v>
      </c>
      <c r="G5" s="80"/>
      <c r="H5" s="52" t="s">
        <v>2</v>
      </c>
      <c r="I5" s="51" t="s">
        <v>52</v>
      </c>
      <c r="J5" s="50" t="s">
        <v>2</v>
      </c>
      <c r="K5" s="50" t="s">
        <v>52</v>
      </c>
    </row>
    <row r="6" spans="1:11" ht="15" customHeight="1">
      <c r="A6" s="57" t="s">
        <v>57</v>
      </c>
      <c r="B6" s="52" t="s">
        <v>7</v>
      </c>
      <c r="C6" s="50" t="s">
        <v>8</v>
      </c>
      <c r="D6" s="51" t="s">
        <v>9</v>
      </c>
      <c r="E6" s="45" t="s">
        <v>7</v>
      </c>
      <c r="F6" s="50" t="s">
        <v>8</v>
      </c>
      <c r="G6" s="51" t="s">
        <v>9</v>
      </c>
      <c r="H6" s="45" t="s">
        <v>7</v>
      </c>
      <c r="I6" s="46" t="s">
        <v>7</v>
      </c>
      <c r="J6" s="31" t="s">
        <v>7</v>
      </c>
      <c r="K6" s="31" t="s">
        <v>7</v>
      </c>
    </row>
    <row r="7" spans="1:11" ht="15" customHeight="1">
      <c r="A7" s="29" t="s">
        <v>10</v>
      </c>
      <c r="B7" s="34">
        <v>89</v>
      </c>
      <c r="C7" s="34">
        <v>272</v>
      </c>
      <c r="D7" s="34">
        <v>254</v>
      </c>
      <c r="E7" s="34">
        <v>761</v>
      </c>
      <c r="F7" s="34">
        <v>40991</v>
      </c>
      <c r="G7" s="34">
        <v>46063</v>
      </c>
      <c r="H7" s="34">
        <f>B7+E7</f>
        <v>850</v>
      </c>
      <c r="I7" s="34">
        <f>C7+D7+F7+G7</f>
        <v>87580</v>
      </c>
      <c r="J7" s="27">
        <f>H7/$H$47</f>
        <v>1.469418801645749E-2</v>
      </c>
      <c r="K7" s="27">
        <f>I7/$I$47</f>
        <v>1.3822703545938552E-2</v>
      </c>
    </row>
    <row r="8" spans="1:11" ht="15" customHeight="1">
      <c r="A8" s="29" t="s">
        <v>11</v>
      </c>
      <c r="B8" s="34">
        <v>222</v>
      </c>
      <c r="C8" s="34">
        <v>7828</v>
      </c>
      <c r="D8" s="34">
        <v>8237</v>
      </c>
      <c r="E8" s="34"/>
      <c r="F8" s="34"/>
      <c r="G8" s="34"/>
      <c r="H8" s="34">
        <f t="shared" ref="H8:H45" si="0">B8+E8</f>
        <v>222</v>
      </c>
      <c r="I8" s="34">
        <f t="shared" ref="I8:I45" si="1">C8+D8+F8+G8</f>
        <v>16065</v>
      </c>
      <c r="J8" s="27">
        <f t="shared" ref="J8:J45" si="2">H8/$H$47</f>
        <v>3.8377761642983091E-3</v>
      </c>
      <c r="K8" s="27">
        <f t="shared" ref="K8:K45" si="3">I8/$I$47</f>
        <v>2.5355301720198999E-3</v>
      </c>
    </row>
    <row r="9" spans="1:11" ht="15" customHeight="1">
      <c r="A9" s="29" t="s">
        <v>12</v>
      </c>
      <c r="B9" s="34">
        <v>1</v>
      </c>
      <c r="C9" s="34">
        <v>0</v>
      </c>
      <c r="D9" s="34">
        <v>0</v>
      </c>
      <c r="E9" s="34">
        <v>115</v>
      </c>
      <c r="F9" s="34">
        <v>6809</v>
      </c>
      <c r="G9" s="34">
        <v>7374</v>
      </c>
      <c r="H9" s="34">
        <f t="shared" si="0"/>
        <v>116</v>
      </c>
      <c r="I9" s="34">
        <f t="shared" si="1"/>
        <v>14183</v>
      </c>
      <c r="J9" s="27">
        <f t="shared" si="2"/>
        <v>2.0053244822459634E-3</v>
      </c>
      <c r="K9" s="27">
        <f t="shared" si="3"/>
        <v>2.2384951403522091E-3</v>
      </c>
    </row>
    <row r="10" spans="1:11" ht="15" customHeight="1">
      <c r="A10" s="29" t="s">
        <v>13</v>
      </c>
      <c r="B10" s="34">
        <v>47</v>
      </c>
      <c r="C10" s="34">
        <v>1056</v>
      </c>
      <c r="D10" s="34">
        <v>1477</v>
      </c>
      <c r="E10" s="34"/>
      <c r="F10" s="34"/>
      <c r="G10" s="34"/>
      <c r="H10" s="34">
        <f t="shared" si="0"/>
        <v>47</v>
      </c>
      <c r="I10" s="34">
        <f t="shared" si="1"/>
        <v>2533</v>
      </c>
      <c r="J10" s="27">
        <f t="shared" si="2"/>
        <v>8.1250216091000244E-4</v>
      </c>
      <c r="K10" s="27">
        <f t="shared" si="3"/>
        <v>3.9978200595869318E-4</v>
      </c>
    </row>
    <row r="11" spans="1:11" ht="15" customHeight="1">
      <c r="A11" s="29" t="s">
        <v>14</v>
      </c>
      <c r="B11" s="34">
        <v>7992</v>
      </c>
      <c r="C11" s="34">
        <v>326692</v>
      </c>
      <c r="D11" s="34">
        <v>286532</v>
      </c>
      <c r="E11" s="34">
        <v>9988</v>
      </c>
      <c r="F11" s="34">
        <v>534233</v>
      </c>
      <c r="G11" s="34">
        <v>615952</v>
      </c>
      <c r="H11" s="34">
        <f t="shared" si="0"/>
        <v>17980</v>
      </c>
      <c r="I11" s="34">
        <f t="shared" si="1"/>
        <v>1763409</v>
      </c>
      <c r="J11" s="27">
        <f t="shared" si="2"/>
        <v>0.31082529474812431</v>
      </c>
      <c r="K11" s="27">
        <f t="shared" si="3"/>
        <v>0.27831787893628629</v>
      </c>
    </row>
    <row r="12" spans="1:11" ht="15" customHeight="1">
      <c r="A12" s="29" t="s">
        <v>15</v>
      </c>
      <c r="B12" s="34">
        <v>603</v>
      </c>
      <c r="C12" s="34">
        <v>28813</v>
      </c>
      <c r="D12" s="34">
        <v>30703</v>
      </c>
      <c r="E12" s="34">
        <v>2190</v>
      </c>
      <c r="F12" s="34">
        <v>142063</v>
      </c>
      <c r="G12" s="34">
        <v>145573</v>
      </c>
      <c r="H12" s="34">
        <f t="shared" si="0"/>
        <v>2793</v>
      </c>
      <c r="I12" s="34">
        <f t="shared" si="1"/>
        <v>347152</v>
      </c>
      <c r="J12" s="27">
        <f t="shared" si="2"/>
        <v>4.8283373094077375E-2</v>
      </c>
      <c r="K12" s="27">
        <f t="shared" si="3"/>
        <v>5.4790810474762044E-2</v>
      </c>
    </row>
    <row r="13" spans="1:11" ht="15" customHeight="1">
      <c r="A13" s="29" t="s">
        <v>16</v>
      </c>
      <c r="B13" s="34">
        <v>408</v>
      </c>
      <c r="C13" s="34">
        <v>8924</v>
      </c>
      <c r="D13" s="34">
        <v>11901</v>
      </c>
      <c r="E13" s="34">
        <v>2</v>
      </c>
      <c r="F13" s="34">
        <v>56</v>
      </c>
      <c r="G13" s="34">
        <v>0</v>
      </c>
      <c r="H13" s="34">
        <f t="shared" si="0"/>
        <v>410</v>
      </c>
      <c r="I13" s="34">
        <f t="shared" si="1"/>
        <v>20881</v>
      </c>
      <c r="J13" s="27">
        <f t="shared" si="2"/>
        <v>7.0877848079383193E-3</v>
      </c>
      <c r="K13" s="27">
        <f t="shared" si="3"/>
        <v>3.2956368205382838E-3</v>
      </c>
    </row>
    <row r="14" spans="1:11" ht="15" customHeight="1">
      <c r="A14" s="29" t="s">
        <v>17</v>
      </c>
      <c r="B14" s="34">
        <v>86</v>
      </c>
      <c r="C14" s="34">
        <v>2381</v>
      </c>
      <c r="D14" s="34">
        <v>3400</v>
      </c>
      <c r="E14" s="34"/>
      <c r="F14" s="34"/>
      <c r="G14" s="34"/>
      <c r="H14" s="34">
        <f t="shared" si="0"/>
        <v>86</v>
      </c>
      <c r="I14" s="34">
        <f t="shared" si="1"/>
        <v>5781</v>
      </c>
      <c r="J14" s="27">
        <f t="shared" si="2"/>
        <v>1.4867060816651108E-3</v>
      </c>
      <c r="K14" s="27">
        <f t="shared" si="3"/>
        <v>9.1241207123853344E-4</v>
      </c>
    </row>
    <row r="15" spans="1:11" ht="15" customHeight="1">
      <c r="A15" s="29" t="s">
        <v>18</v>
      </c>
      <c r="B15" s="34">
        <v>104</v>
      </c>
      <c r="C15" s="34">
        <v>2784</v>
      </c>
      <c r="D15" s="34">
        <v>2905</v>
      </c>
      <c r="E15" s="34">
        <v>28</v>
      </c>
      <c r="F15" s="34">
        <v>1561</v>
      </c>
      <c r="G15" s="34">
        <v>1669</v>
      </c>
      <c r="H15" s="34">
        <f t="shared" si="0"/>
        <v>132</v>
      </c>
      <c r="I15" s="34">
        <f t="shared" si="1"/>
        <v>8919</v>
      </c>
      <c r="J15" s="27">
        <f t="shared" si="2"/>
        <v>2.2819209625557515E-3</v>
      </c>
      <c r="K15" s="27">
        <f t="shared" si="3"/>
        <v>1.4076808966228128E-3</v>
      </c>
    </row>
    <row r="16" spans="1:11" ht="15" customHeight="1">
      <c r="A16" s="29" t="s">
        <v>19</v>
      </c>
      <c r="B16" s="34">
        <v>827</v>
      </c>
      <c r="C16" s="34">
        <v>40718</v>
      </c>
      <c r="D16" s="34">
        <v>44194</v>
      </c>
      <c r="E16" s="34">
        <v>6185</v>
      </c>
      <c r="F16" s="34">
        <v>438253</v>
      </c>
      <c r="G16" s="34">
        <v>456057</v>
      </c>
      <c r="H16" s="34">
        <f t="shared" si="0"/>
        <v>7012</v>
      </c>
      <c r="I16" s="34">
        <f t="shared" si="1"/>
        <v>979222</v>
      </c>
      <c r="J16" s="27">
        <f t="shared" si="2"/>
        <v>0.12121840749576461</v>
      </c>
      <c r="K16" s="27">
        <f t="shared" si="3"/>
        <v>0.15455007320919206</v>
      </c>
    </row>
    <row r="17" spans="1:11" ht="15" customHeight="1">
      <c r="A17" s="29" t="s">
        <v>20</v>
      </c>
      <c r="B17" s="34">
        <v>58</v>
      </c>
      <c r="C17" s="34">
        <v>1149</v>
      </c>
      <c r="D17" s="34">
        <v>1331</v>
      </c>
      <c r="E17" s="34">
        <v>328</v>
      </c>
      <c r="F17" s="34">
        <v>17383</v>
      </c>
      <c r="G17" s="34">
        <v>19499</v>
      </c>
      <c r="H17" s="34">
        <f t="shared" si="0"/>
        <v>386</v>
      </c>
      <c r="I17" s="34">
        <f t="shared" si="1"/>
        <v>39362</v>
      </c>
      <c r="J17" s="27">
        <f t="shared" si="2"/>
        <v>6.6728900874736367E-3</v>
      </c>
      <c r="K17" s="27">
        <f t="shared" si="3"/>
        <v>6.2124829524461437E-3</v>
      </c>
    </row>
    <row r="18" spans="1:11" ht="15" customHeight="1">
      <c r="A18" s="29" t="s">
        <v>21</v>
      </c>
      <c r="B18" s="34">
        <v>80</v>
      </c>
      <c r="C18" s="34">
        <v>364</v>
      </c>
      <c r="D18" s="34">
        <v>718</v>
      </c>
      <c r="E18" s="34"/>
      <c r="F18" s="34"/>
      <c r="G18" s="34"/>
      <c r="H18" s="34">
        <f t="shared" si="0"/>
        <v>80</v>
      </c>
      <c r="I18" s="34">
        <f t="shared" si="1"/>
        <v>1082</v>
      </c>
      <c r="J18" s="27">
        <f t="shared" si="2"/>
        <v>1.3829824015489402E-3</v>
      </c>
      <c r="K18" s="27">
        <f t="shared" si="3"/>
        <v>1.7077146879088275E-4</v>
      </c>
    </row>
    <row r="19" spans="1:11" ht="15" customHeight="1">
      <c r="A19" s="29" t="s">
        <v>22</v>
      </c>
      <c r="B19" s="34">
        <v>226</v>
      </c>
      <c r="C19" s="34">
        <v>2831</v>
      </c>
      <c r="D19" s="34">
        <v>3930</v>
      </c>
      <c r="E19" s="34">
        <v>196</v>
      </c>
      <c r="F19" s="34">
        <v>10122</v>
      </c>
      <c r="G19" s="34">
        <v>12000</v>
      </c>
      <c r="H19" s="34">
        <f t="shared" si="0"/>
        <v>422</v>
      </c>
      <c r="I19" s="34">
        <f t="shared" si="1"/>
        <v>28883</v>
      </c>
      <c r="J19" s="27">
        <f t="shared" si="2"/>
        <v>7.2952321681706601E-3</v>
      </c>
      <c r="K19" s="27">
        <f t="shared" si="3"/>
        <v>4.558588108213555E-3</v>
      </c>
    </row>
    <row r="20" spans="1:11" ht="15" customHeight="1">
      <c r="A20" s="29" t="s">
        <v>23</v>
      </c>
      <c r="B20" s="34">
        <v>52</v>
      </c>
      <c r="C20" s="34">
        <v>105</v>
      </c>
      <c r="D20" s="34">
        <v>147</v>
      </c>
      <c r="E20" s="34"/>
      <c r="F20" s="34"/>
      <c r="G20" s="34"/>
      <c r="H20" s="34">
        <f t="shared" si="0"/>
        <v>52</v>
      </c>
      <c r="I20" s="34">
        <f t="shared" si="1"/>
        <v>252</v>
      </c>
      <c r="J20" s="27">
        <f t="shared" si="2"/>
        <v>8.9893856100681116E-4</v>
      </c>
      <c r="K20" s="27">
        <f t="shared" si="3"/>
        <v>3.9773022306194503E-5</v>
      </c>
    </row>
    <row r="21" spans="1:11" ht="15" customHeight="1">
      <c r="A21" s="29" t="s">
        <v>24</v>
      </c>
      <c r="B21" s="34">
        <v>48</v>
      </c>
      <c r="C21" s="34">
        <v>445</v>
      </c>
      <c r="D21" s="34">
        <v>459</v>
      </c>
      <c r="E21" s="34"/>
      <c r="F21" s="34"/>
      <c r="G21" s="34"/>
      <c r="H21" s="34">
        <f t="shared" si="0"/>
        <v>48</v>
      </c>
      <c r="I21" s="34">
        <f t="shared" si="1"/>
        <v>904</v>
      </c>
      <c r="J21" s="27">
        <f t="shared" si="2"/>
        <v>8.2978944092936414E-4</v>
      </c>
      <c r="K21" s="27">
        <f t="shared" si="3"/>
        <v>1.42677826050793E-4</v>
      </c>
    </row>
    <row r="22" spans="1:11" ht="15" customHeight="1">
      <c r="A22" s="29" t="s">
        <v>25</v>
      </c>
      <c r="B22" s="34">
        <v>26</v>
      </c>
      <c r="C22" s="34">
        <v>90</v>
      </c>
      <c r="D22" s="34">
        <v>182</v>
      </c>
      <c r="E22" s="34"/>
      <c r="F22" s="34"/>
      <c r="G22" s="34"/>
      <c r="H22" s="34">
        <f t="shared" si="0"/>
        <v>26</v>
      </c>
      <c r="I22" s="34">
        <f t="shared" si="1"/>
        <v>272</v>
      </c>
      <c r="J22" s="27">
        <f t="shared" si="2"/>
        <v>4.4946928050340558E-4</v>
      </c>
      <c r="K22" s="27">
        <f t="shared" si="3"/>
        <v>4.2929611378114708E-5</v>
      </c>
    </row>
    <row r="23" spans="1:11" ht="15" customHeight="1">
      <c r="A23" s="29" t="s">
        <v>26</v>
      </c>
      <c r="B23" s="34">
        <v>78</v>
      </c>
      <c r="C23" s="34">
        <v>1706</v>
      </c>
      <c r="D23" s="34">
        <v>2041</v>
      </c>
      <c r="E23" s="34">
        <v>224</v>
      </c>
      <c r="F23" s="34">
        <v>10041</v>
      </c>
      <c r="G23" s="34">
        <v>15601</v>
      </c>
      <c r="H23" s="34">
        <f t="shared" si="0"/>
        <v>302</v>
      </c>
      <c r="I23" s="34">
        <f t="shared" si="1"/>
        <v>29389</v>
      </c>
      <c r="J23" s="27">
        <f t="shared" si="2"/>
        <v>5.22075856584725E-3</v>
      </c>
      <c r="K23" s="27">
        <f t="shared" si="3"/>
        <v>4.6384498117331367E-3</v>
      </c>
    </row>
    <row r="24" spans="1:11" ht="15" customHeight="1">
      <c r="A24" s="29" t="s">
        <v>27</v>
      </c>
      <c r="B24" s="34">
        <v>204</v>
      </c>
      <c r="C24" s="34">
        <v>3786</v>
      </c>
      <c r="D24" s="34">
        <v>4717</v>
      </c>
      <c r="E24" s="34">
        <v>627</v>
      </c>
      <c r="F24" s="34">
        <v>31295</v>
      </c>
      <c r="G24" s="34">
        <v>37167</v>
      </c>
      <c r="H24" s="34">
        <f t="shared" si="0"/>
        <v>831</v>
      </c>
      <c r="I24" s="34">
        <f t="shared" si="1"/>
        <v>76965</v>
      </c>
      <c r="J24" s="27">
        <f t="shared" si="2"/>
        <v>1.4365729696089617E-2</v>
      </c>
      <c r="K24" s="27">
        <f t="shared" si="3"/>
        <v>1.2147343896016906E-2</v>
      </c>
    </row>
    <row r="25" spans="1:11" ht="15" customHeight="1">
      <c r="A25" s="29" t="s">
        <v>28</v>
      </c>
      <c r="B25" s="34">
        <v>359</v>
      </c>
      <c r="C25" s="34">
        <v>13967</v>
      </c>
      <c r="D25" s="34">
        <v>15239</v>
      </c>
      <c r="E25" s="34">
        <v>3215</v>
      </c>
      <c r="F25" s="34">
        <v>199120</v>
      </c>
      <c r="G25" s="34">
        <v>222917</v>
      </c>
      <c r="H25" s="34">
        <f t="shared" si="0"/>
        <v>3574</v>
      </c>
      <c r="I25" s="34">
        <f t="shared" si="1"/>
        <v>451243</v>
      </c>
      <c r="J25" s="27">
        <f t="shared" si="2"/>
        <v>6.1784738789198906E-2</v>
      </c>
      <c r="K25" s="27">
        <f t="shared" si="3"/>
        <v>7.1219436129024316E-2</v>
      </c>
    </row>
    <row r="26" spans="1:11" ht="15" customHeight="1">
      <c r="A26" s="29" t="s">
        <v>29</v>
      </c>
      <c r="B26" s="34">
        <v>373</v>
      </c>
      <c r="C26" s="34">
        <v>8951</v>
      </c>
      <c r="D26" s="34">
        <v>10598</v>
      </c>
      <c r="E26" s="34">
        <v>2239</v>
      </c>
      <c r="F26" s="34">
        <v>147328</v>
      </c>
      <c r="G26" s="34">
        <v>153270</v>
      </c>
      <c r="H26" s="34">
        <f t="shared" si="0"/>
        <v>2612</v>
      </c>
      <c r="I26" s="34">
        <f t="shared" si="1"/>
        <v>320147</v>
      </c>
      <c r="J26" s="27">
        <f t="shared" si="2"/>
        <v>4.5154375410572899E-2</v>
      </c>
      <c r="K26" s="27">
        <f t="shared" si="3"/>
        <v>5.0528626080401796E-2</v>
      </c>
    </row>
    <row r="27" spans="1:11" ht="15" customHeight="1">
      <c r="A27" s="29" t="s">
        <v>30</v>
      </c>
      <c r="B27" s="34">
        <v>24</v>
      </c>
      <c r="C27" s="34">
        <v>83</v>
      </c>
      <c r="D27" s="34">
        <v>126</v>
      </c>
      <c r="E27" s="34"/>
      <c r="F27" s="34"/>
      <c r="G27" s="34"/>
      <c r="H27" s="34">
        <f t="shared" si="0"/>
        <v>24</v>
      </c>
      <c r="I27" s="34">
        <f t="shared" si="1"/>
        <v>209</v>
      </c>
      <c r="J27" s="27">
        <f t="shared" si="2"/>
        <v>4.1489472046468207E-4</v>
      </c>
      <c r="K27" s="27">
        <f t="shared" si="3"/>
        <v>3.2986355801566079E-5</v>
      </c>
    </row>
    <row r="28" spans="1:11" ht="15" customHeight="1">
      <c r="A28" s="29" t="s">
        <v>31</v>
      </c>
      <c r="B28" s="34">
        <v>94</v>
      </c>
      <c r="C28" s="34">
        <v>1586</v>
      </c>
      <c r="D28" s="34">
        <v>2000</v>
      </c>
      <c r="E28" s="34"/>
      <c r="F28" s="34"/>
      <c r="G28" s="34"/>
      <c r="H28" s="34">
        <f t="shared" si="0"/>
        <v>94</v>
      </c>
      <c r="I28" s="34">
        <f t="shared" si="1"/>
        <v>3586</v>
      </c>
      <c r="J28" s="27">
        <f t="shared" si="2"/>
        <v>1.6250043218200049E-3</v>
      </c>
      <c r="K28" s="27">
        <f t="shared" si="3"/>
        <v>5.6597642059529171E-4</v>
      </c>
    </row>
    <row r="29" spans="1:11" ht="15" customHeight="1">
      <c r="A29" s="29" t="s">
        <v>32</v>
      </c>
      <c r="B29" s="34">
        <v>118</v>
      </c>
      <c r="C29" s="34">
        <v>882</v>
      </c>
      <c r="D29" s="34">
        <v>1109</v>
      </c>
      <c r="E29" s="34"/>
      <c r="F29" s="34"/>
      <c r="G29" s="34"/>
      <c r="H29" s="34">
        <f t="shared" si="0"/>
        <v>118</v>
      </c>
      <c r="I29" s="34">
        <f t="shared" si="1"/>
        <v>1991</v>
      </c>
      <c r="J29" s="27">
        <f t="shared" si="2"/>
        <v>2.039899042284687E-3</v>
      </c>
      <c r="K29" s="27">
        <f t="shared" si="3"/>
        <v>3.1423844210965579E-4</v>
      </c>
    </row>
    <row r="30" spans="1:11" ht="15" customHeight="1">
      <c r="A30" s="29" t="s">
        <v>33</v>
      </c>
      <c r="B30" s="34">
        <v>254</v>
      </c>
      <c r="C30" s="34">
        <v>4335</v>
      </c>
      <c r="D30" s="34">
        <v>5144</v>
      </c>
      <c r="E30" s="34">
        <v>20</v>
      </c>
      <c r="F30" s="34">
        <v>313</v>
      </c>
      <c r="G30" s="34">
        <v>542</v>
      </c>
      <c r="H30" s="34">
        <f t="shared" si="0"/>
        <v>274</v>
      </c>
      <c r="I30" s="34">
        <f t="shared" si="1"/>
        <v>10334</v>
      </c>
      <c r="J30" s="27">
        <f t="shared" si="2"/>
        <v>4.7367147253051202E-3</v>
      </c>
      <c r="K30" s="27">
        <f t="shared" si="3"/>
        <v>1.6310095734611667E-3</v>
      </c>
    </row>
    <row r="31" spans="1:11" ht="15" customHeight="1">
      <c r="A31" s="29" t="s">
        <v>34</v>
      </c>
      <c r="B31" s="34">
        <v>314</v>
      </c>
      <c r="C31" s="34">
        <v>5700</v>
      </c>
      <c r="D31" s="34">
        <v>5909</v>
      </c>
      <c r="E31" s="34"/>
      <c r="F31" s="34"/>
      <c r="G31" s="34"/>
      <c r="H31" s="34">
        <f t="shared" si="0"/>
        <v>314</v>
      </c>
      <c r="I31" s="34">
        <f t="shared" si="1"/>
        <v>11609</v>
      </c>
      <c r="J31" s="27">
        <f t="shared" si="2"/>
        <v>5.4282059260795908E-3</v>
      </c>
      <c r="K31" s="27">
        <f t="shared" si="3"/>
        <v>1.8322421267960795E-3</v>
      </c>
    </row>
    <row r="32" spans="1:11" ht="15" customHeight="1">
      <c r="A32" s="29" t="s">
        <v>35</v>
      </c>
      <c r="B32" s="34">
        <v>642</v>
      </c>
      <c r="C32" s="34">
        <v>22327</v>
      </c>
      <c r="D32" s="34">
        <v>24408</v>
      </c>
      <c r="E32" s="34">
        <v>1361</v>
      </c>
      <c r="F32" s="34">
        <v>63091</v>
      </c>
      <c r="G32" s="34">
        <v>74266</v>
      </c>
      <c r="H32" s="34">
        <f t="shared" si="0"/>
        <v>2003</v>
      </c>
      <c r="I32" s="34">
        <f t="shared" si="1"/>
        <v>184092</v>
      </c>
      <c r="J32" s="27">
        <f t="shared" si="2"/>
        <v>3.4626421878781594E-2</v>
      </c>
      <c r="K32" s="27">
        <f t="shared" si="3"/>
        <v>2.9055139771396662E-2</v>
      </c>
    </row>
    <row r="33" spans="1:11" ht="15" customHeight="1">
      <c r="A33" s="29" t="s">
        <v>36</v>
      </c>
      <c r="B33" s="34">
        <v>400</v>
      </c>
      <c r="C33" s="34">
        <v>12628</v>
      </c>
      <c r="D33" s="34">
        <v>15635</v>
      </c>
      <c r="E33" s="34">
        <v>96</v>
      </c>
      <c r="F33" s="34">
        <v>4991</v>
      </c>
      <c r="G33" s="34">
        <v>6242</v>
      </c>
      <c r="H33" s="34">
        <f t="shared" si="0"/>
        <v>496</v>
      </c>
      <c r="I33" s="34">
        <f t="shared" si="1"/>
        <v>39496</v>
      </c>
      <c r="J33" s="27">
        <f t="shared" si="2"/>
        <v>8.5744908896034297E-3</v>
      </c>
      <c r="K33" s="27">
        <f t="shared" si="3"/>
        <v>6.2336320992280089E-3</v>
      </c>
    </row>
    <row r="34" spans="1:11" ht="15" customHeight="1">
      <c r="A34" s="29" t="s">
        <v>37</v>
      </c>
      <c r="B34" s="34">
        <v>434</v>
      </c>
      <c r="C34" s="34">
        <v>7222</v>
      </c>
      <c r="D34" s="34">
        <v>8240</v>
      </c>
      <c r="E34" s="34"/>
      <c r="F34" s="34"/>
      <c r="G34" s="34"/>
      <c r="H34" s="34">
        <f t="shared" si="0"/>
        <v>434</v>
      </c>
      <c r="I34" s="34">
        <f t="shared" si="1"/>
        <v>15462</v>
      </c>
      <c r="J34" s="27">
        <f t="shared" si="2"/>
        <v>7.502679528403001E-3</v>
      </c>
      <c r="K34" s="27">
        <f t="shared" si="3"/>
        <v>2.4403590115015059E-3</v>
      </c>
    </row>
    <row r="35" spans="1:11" ht="15" customHeight="1">
      <c r="A35" s="29" t="s">
        <v>38</v>
      </c>
      <c r="B35" s="34">
        <v>16</v>
      </c>
      <c r="C35" s="34">
        <v>218</v>
      </c>
      <c r="D35" s="34">
        <v>215</v>
      </c>
      <c r="E35" s="34">
        <v>44</v>
      </c>
      <c r="F35" s="34">
        <v>1913</v>
      </c>
      <c r="G35" s="34">
        <v>2512</v>
      </c>
      <c r="H35" s="34">
        <f t="shared" si="0"/>
        <v>60</v>
      </c>
      <c r="I35" s="34">
        <f t="shared" si="1"/>
        <v>4858</v>
      </c>
      <c r="J35" s="27">
        <f t="shared" si="2"/>
        <v>1.0372368011617053E-3</v>
      </c>
      <c r="K35" s="27">
        <f t="shared" si="3"/>
        <v>7.6673548556941632E-4</v>
      </c>
    </row>
    <row r="36" spans="1:11" ht="15" customHeight="1">
      <c r="A36" s="29" t="s">
        <v>39</v>
      </c>
      <c r="B36" s="34">
        <v>512</v>
      </c>
      <c r="C36" s="34">
        <v>14885</v>
      </c>
      <c r="D36" s="34">
        <v>17263</v>
      </c>
      <c r="E36" s="34">
        <v>12</v>
      </c>
      <c r="F36" s="34">
        <v>313</v>
      </c>
      <c r="G36" s="34">
        <v>341</v>
      </c>
      <c r="H36" s="34">
        <f t="shared" si="0"/>
        <v>524</v>
      </c>
      <c r="I36" s="34">
        <f t="shared" si="1"/>
        <v>32802</v>
      </c>
      <c r="J36" s="27">
        <f t="shared" si="2"/>
        <v>9.0585347301455586E-3</v>
      </c>
      <c r="K36" s="27">
        <f t="shared" si="3"/>
        <v>5.177121736856318E-3</v>
      </c>
    </row>
    <row r="37" spans="1:11" ht="15" customHeight="1">
      <c r="A37" s="29" t="s">
        <v>40</v>
      </c>
      <c r="B37" s="34">
        <v>699</v>
      </c>
      <c r="C37" s="34">
        <v>29728</v>
      </c>
      <c r="D37" s="34">
        <v>33086</v>
      </c>
      <c r="E37" s="34">
        <v>4409</v>
      </c>
      <c r="F37" s="34">
        <v>303256</v>
      </c>
      <c r="G37" s="34">
        <v>311007</v>
      </c>
      <c r="H37" s="34">
        <f t="shared" si="0"/>
        <v>5108</v>
      </c>
      <c r="I37" s="34">
        <f t="shared" si="1"/>
        <v>677077</v>
      </c>
      <c r="J37" s="27">
        <f t="shared" si="2"/>
        <v>8.8303426338899843E-2</v>
      </c>
      <c r="K37" s="27">
        <f t="shared" si="3"/>
        <v>0.10686269295242562</v>
      </c>
    </row>
    <row r="38" spans="1:11" ht="15" customHeight="1">
      <c r="A38" s="29" t="s">
        <v>41</v>
      </c>
      <c r="B38" s="34">
        <v>336</v>
      </c>
      <c r="C38" s="34">
        <v>6980</v>
      </c>
      <c r="D38" s="34">
        <v>8599</v>
      </c>
      <c r="E38" s="34">
        <v>284</v>
      </c>
      <c r="F38" s="34">
        <v>16392</v>
      </c>
      <c r="G38" s="34">
        <v>17817</v>
      </c>
      <c r="H38" s="34">
        <f t="shared" si="0"/>
        <v>620</v>
      </c>
      <c r="I38" s="34">
        <f t="shared" si="1"/>
        <v>49788</v>
      </c>
      <c r="J38" s="27">
        <f t="shared" si="2"/>
        <v>1.0718113612004287E-2</v>
      </c>
      <c r="K38" s="27">
        <f t="shared" si="3"/>
        <v>7.858012835638143E-3</v>
      </c>
    </row>
    <row r="39" spans="1:11" ht="15" customHeight="1">
      <c r="A39" s="29" t="s">
        <v>42</v>
      </c>
      <c r="B39" s="34">
        <v>930</v>
      </c>
      <c r="C39" s="34">
        <v>46147</v>
      </c>
      <c r="D39" s="34">
        <v>50939</v>
      </c>
      <c r="E39" s="34">
        <v>1663</v>
      </c>
      <c r="F39" s="34">
        <v>96620</v>
      </c>
      <c r="G39" s="34">
        <v>109278</v>
      </c>
      <c r="H39" s="34">
        <f t="shared" si="0"/>
        <v>2593</v>
      </c>
      <c r="I39" s="34">
        <f t="shared" si="1"/>
        <v>302984</v>
      </c>
      <c r="J39" s="27">
        <f t="shared" si="2"/>
        <v>4.4825917090205024E-2</v>
      </c>
      <c r="K39" s="27">
        <f t="shared" si="3"/>
        <v>4.7819799168333475E-2</v>
      </c>
    </row>
    <row r="40" spans="1:11" ht="15" customHeight="1">
      <c r="A40" s="29" t="s">
        <v>43</v>
      </c>
      <c r="B40" s="34">
        <v>88</v>
      </c>
      <c r="C40" s="34">
        <v>833</v>
      </c>
      <c r="D40" s="34">
        <v>1204</v>
      </c>
      <c r="E40" s="34"/>
      <c r="F40" s="34"/>
      <c r="G40" s="34"/>
      <c r="H40" s="34">
        <f t="shared" si="0"/>
        <v>88</v>
      </c>
      <c r="I40" s="34">
        <f t="shared" si="1"/>
        <v>2037</v>
      </c>
      <c r="J40" s="27">
        <f t="shared" si="2"/>
        <v>1.5212806417038342E-3</v>
      </c>
      <c r="K40" s="27">
        <f t="shared" si="3"/>
        <v>3.2149859697507227E-4</v>
      </c>
    </row>
    <row r="41" spans="1:11" ht="15" customHeight="1">
      <c r="A41" s="29" t="s">
        <v>44</v>
      </c>
      <c r="B41" s="34">
        <v>136</v>
      </c>
      <c r="C41" s="34">
        <v>2319</v>
      </c>
      <c r="D41" s="34">
        <v>3257</v>
      </c>
      <c r="E41" s="34">
        <v>458</v>
      </c>
      <c r="F41" s="34">
        <v>19922</v>
      </c>
      <c r="G41" s="34">
        <v>24994</v>
      </c>
      <c r="H41" s="34">
        <f t="shared" si="0"/>
        <v>594</v>
      </c>
      <c r="I41" s="34">
        <f t="shared" si="1"/>
        <v>50492</v>
      </c>
      <c r="J41" s="27">
        <f t="shared" si="2"/>
        <v>1.0268644331500881E-2</v>
      </c>
      <c r="K41" s="27">
        <f t="shared" si="3"/>
        <v>7.9691247709697335E-3</v>
      </c>
    </row>
    <row r="42" spans="1:11" ht="15" customHeight="1">
      <c r="A42" s="29" t="s">
        <v>45</v>
      </c>
      <c r="B42" s="34">
        <v>68</v>
      </c>
      <c r="C42" s="34">
        <v>452</v>
      </c>
      <c r="D42" s="34">
        <v>755</v>
      </c>
      <c r="E42" s="34">
        <v>8</v>
      </c>
      <c r="F42" s="34">
        <v>292</v>
      </c>
      <c r="G42" s="34">
        <v>458</v>
      </c>
      <c r="H42" s="34">
        <f t="shared" si="0"/>
        <v>76</v>
      </c>
      <c r="I42" s="34">
        <f t="shared" si="1"/>
        <v>1957</v>
      </c>
      <c r="J42" s="27">
        <f t="shared" si="2"/>
        <v>1.3138332814714932E-3</v>
      </c>
      <c r="K42" s="27">
        <f t="shared" si="3"/>
        <v>3.0887224068739148E-4</v>
      </c>
    </row>
    <row r="43" spans="1:11" ht="15" customHeight="1">
      <c r="A43" s="29" t="s">
        <v>46</v>
      </c>
      <c r="B43" s="34">
        <v>52</v>
      </c>
      <c r="C43" s="34">
        <v>455</v>
      </c>
      <c r="D43" s="34">
        <v>944</v>
      </c>
      <c r="E43" s="34"/>
      <c r="F43" s="34"/>
      <c r="G43" s="34"/>
      <c r="H43" s="34">
        <f t="shared" si="0"/>
        <v>52</v>
      </c>
      <c r="I43" s="34">
        <f t="shared" si="1"/>
        <v>1399</v>
      </c>
      <c r="J43" s="27">
        <f t="shared" si="2"/>
        <v>8.9893856100681116E-4</v>
      </c>
      <c r="K43" s="27">
        <f t="shared" si="3"/>
        <v>2.2080340558081792E-4</v>
      </c>
    </row>
    <row r="44" spans="1:11" ht="15" customHeight="1">
      <c r="A44" s="29" t="s">
        <v>47</v>
      </c>
      <c r="B44" s="34">
        <v>1563</v>
      </c>
      <c r="C44" s="34">
        <v>77781</v>
      </c>
      <c r="D44" s="34">
        <v>76558</v>
      </c>
      <c r="E44" s="34">
        <v>2906</v>
      </c>
      <c r="F44" s="34">
        <v>162379</v>
      </c>
      <c r="G44" s="34">
        <v>203006</v>
      </c>
      <c r="H44" s="34">
        <f t="shared" si="0"/>
        <v>4469</v>
      </c>
      <c r="I44" s="34">
        <f t="shared" si="1"/>
        <v>519724</v>
      </c>
      <c r="J44" s="27">
        <f t="shared" si="2"/>
        <v>7.7256854406527672E-2</v>
      </c>
      <c r="K44" s="27">
        <f t="shared" si="3"/>
        <v>8.2027754940732667E-2</v>
      </c>
    </row>
    <row r="45" spans="1:11" ht="15" customHeight="1">
      <c r="A45" s="29" t="s">
        <v>48</v>
      </c>
      <c r="B45" s="34">
        <v>178</v>
      </c>
      <c r="C45" s="34">
        <v>3272</v>
      </c>
      <c r="D45" s="34">
        <v>4035</v>
      </c>
      <c r="E45" s="34">
        <v>1746</v>
      </c>
      <c r="F45" s="34">
        <v>104051</v>
      </c>
      <c r="G45" s="34">
        <v>120474</v>
      </c>
      <c r="H45" s="34">
        <f t="shared" si="0"/>
        <v>1924</v>
      </c>
      <c r="I45" s="34">
        <f t="shared" si="1"/>
        <v>231832</v>
      </c>
      <c r="J45" s="27">
        <f t="shared" si="2"/>
        <v>3.3260726757252015E-2</v>
      </c>
      <c r="K45" s="27">
        <f t="shared" si="3"/>
        <v>3.6589917886070175E-2</v>
      </c>
    </row>
    <row r="46" spans="1:11" ht="5" customHeight="1">
      <c r="A46" s="12"/>
      <c r="B46" s="12"/>
      <c r="C46" s="12"/>
      <c r="D46" s="12"/>
      <c r="E46" s="12"/>
      <c r="F46" s="12"/>
      <c r="G46" s="12"/>
      <c r="H46" s="16"/>
      <c r="I46" s="16"/>
      <c r="J46" s="16"/>
      <c r="K46" s="16"/>
    </row>
    <row r="47" spans="1:11" ht="15" customHeight="1">
      <c r="A47" s="46" t="s">
        <v>4</v>
      </c>
      <c r="B47" s="54">
        <f>SUM(B7:B45)</f>
        <v>18741</v>
      </c>
      <c r="C47" s="54">
        <f t="shared" ref="C47:I47" si="4">SUM(C7:C45)</f>
        <v>690695</v>
      </c>
      <c r="D47" s="55">
        <f t="shared" si="4"/>
        <v>688391</v>
      </c>
      <c r="E47" s="54">
        <f t="shared" si="4"/>
        <v>39105</v>
      </c>
      <c r="F47" s="54">
        <f t="shared" si="4"/>
        <v>2352788</v>
      </c>
      <c r="G47" s="55">
        <f t="shared" si="4"/>
        <v>2604079</v>
      </c>
      <c r="H47" s="54">
        <f t="shared" si="4"/>
        <v>57846</v>
      </c>
      <c r="I47" s="55">
        <f t="shared" si="4"/>
        <v>6335953</v>
      </c>
      <c r="J47" s="56">
        <f>SUM(J7:J45)</f>
        <v>0.99999999999999967</v>
      </c>
      <c r="K47" s="56">
        <f>SUM(K7:K45)</f>
        <v>0.99999999999999978</v>
      </c>
    </row>
    <row r="48" spans="1:11" ht="5" customHeight="1">
      <c r="A48" s="15"/>
      <c r="B48" s="12"/>
      <c r="C48" s="12"/>
      <c r="D48" s="12"/>
      <c r="E48" s="12"/>
      <c r="F48" s="12"/>
      <c r="G48" s="12"/>
      <c r="H48" s="16"/>
      <c r="I48" s="16"/>
      <c r="J48" s="17"/>
      <c r="K48" s="17"/>
    </row>
    <row r="49" spans="1:11" ht="15" customHeight="1">
      <c r="A49" s="58" t="s">
        <v>87</v>
      </c>
      <c r="B49" s="34">
        <v>13327</v>
      </c>
      <c r="C49" s="34">
        <v>388286</v>
      </c>
      <c r="D49" s="34">
        <v>390267</v>
      </c>
      <c r="E49" s="34">
        <v>22908</v>
      </c>
      <c r="F49" s="34">
        <v>1117524</v>
      </c>
      <c r="G49" s="34">
        <v>1296493</v>
      </c>
      <c r="H49" s="34">
        <f>B49+E49</f>
        <v>36235</v>
      </c>
      <c r="I49" s="34">
        <f>C49+D49+F49+G49</f>
        <v>3192570</v>
      </c>
      <c r="J49" s="16"/>
      <c r="K49" s="16"/>
    </row>
    <row r="50" spans="1:11" ht="15" customHeight="1">
      <c r="A50" s="58" t="s">
        <v>88</v>
      </c>
      <c r="B50" s="34">
        <f>B47</f>
        <v>18741</v>
      </c>
      <c r="C50" s="34">
        <f t="shared" ref="C50:I50" si="5">C47</f>
        <v>690695</v>
      </c>
      <c r="D50" s="34">
        <f t="shared" si="5"/>
        <v>688391</v>
      </c>
      <c r="E50" s="34">
        <f t="shared" si="5"/>
        <v>39105</v>
      </c>
      <c r="F50" s="34">
        <f t="shared" si="5"/>
        <v>2352788</v>
      </c>
      <c r="G50" s="34">
        <f t="shared" si="5"/>
        <v>2604079</v>
      </c>
      <c r="H50" s="34">
        <f t="shared" si="5"/>
        <v>57846</v>
      </c>
      <c r="I50" s="34">
        <f t="shared" si="5"/>
        <v>6335953</v>
      </c>
      <c r="J50" s="16"/>
      <c r="K50" s="16"/>
    </row>
    <row r="51" spans="1:11" ht="15" customHeight="1">
      <c r="A51" s="58" t="s">
        <v>78</v>
      </c>
      <c r="B51" s="27">
        <f>(B50-B49)/B49</f>
        <v>0.40624296540856908</v>
      </c>
      <c r="C51" s="27">
        <f t="shared" ref="C51:I51" si="6">(C50-C49)/C49</f>
        <v>0.77883055273690016</v>
      </c>
      <c r="D51" s="27">
        <f t="shared" si="6"/>
        <v>0.76389753681453976</v>
      </c>
      <c r="E51" s="27">
        <f t="shared" si="6"/>
        <v>0.70704557359874276</v>
      </c>
      <c r="F51" s="27">
        <f t="shared" si="6"/>
        <v>1.1053579162505682</v>
      </c>
      <c r="G51" s="27">
        <f t="shared" si="6"/>
        <v>1.0085561588068737</v>
      </c>
      <c r="H51" s="27">
        <f t="shared" si="6"/>
        <v>0.59641230854146543</v>
      </c>
      <c r="I51" s="27">
        <f t="shared" si="6"/>
        <v>0.98459329004532403</v>
      </c>
      <c r="J51" s="27"/>
      <c r="K51" s="27"/>
    </row>
    <row r="52" spans="1:11" ht="15" customHeight="1">
      <c r="A52" s="1"/>
    </row>
    <row r="53" spans="1:11" ht="15" customHeight="1">
      <c r="A53" s="1"/>
    </row>
    <row r="54" spans="1:11" ht="15" customHeight="1">
      <c r="A54" s="1"/>
    </row>
    <row r="55" spans="1:11" ht="15" customHeight="1">
      <c r="A55" s="1"/>
    </row>
    <row r="56" spans="1:11" ht="15" customHeight="1">
      <c r="A56" s="1"/>
    </row>
    <row r="57" spans="1:11" ht="15" customHeight="1">
      <c r="A57" s="1"/>
    </row>
    <row r="58" spans="1:11" ht="15" customHeight="1"/>
    <row r="59" spans="1:11" ht="15" customHeight="1">
      <c r="A59" s="4"/>
    </row>
    <row r="60" spans="1:11" ht="15" customHeight="1"/>
    <row r="61" spans="1:11" ht="15" customHeight="1">
      <c r="A61" s="4"/>
    </row>
    <row r="62" spans="1:11" ht="15" customHeight="1">
      <c r="A62" s="4"/>
    </row>
    <row r="63" spans="1:11" ht="15" customHeight="1">
      <c r="A63" s="4"/>
      <c r="B63" s="5"/>
      <c r="C63" s="5"/>
      <c r="D63" s="5"/>
      <c r="E63" s="5"/>
      <c r="F63" s="5"/>
      <c r="G63" s="5"/>
    </row>
    <row r="64" spans="1:11" ht="15" customHeight="1">
      <c r="A64" s="4"/>
      <c r="G64" s="8"/>
    </row>
    <row r="65" spans="1:9" ht="15" customHeight="1">
      <c r="G65" s="8"/>
    </row>
    <row r="66" spans="1:9" ht="15" customHeight="1">
      <c r="A66" s="4"/>
      <c r="G66" s="8"/>
    </row>
    <row r="67" spans="1:9" ht="15" customHeight="1">
      <c r="A67" s="4"/>
    </row>
    <row r="68" spans="1:9" ht="13">
      <c r="A68" s="4"/>
      <c r="B68" s="5"/>
      <c r="C68" s="5"/>
      <c r="D68" s="5"/>
      <c r="E68" s="5"/>
      <c r="F68" s="5"/>
      <c r="G68" s="5"/>
      <c r="H68" s="5"/>
      <c r="I68" s="5"/>
    </row>
    <row r="69" spans="1:9" ht="13.5" customHeight="1"/>
  </sheetData>
  <mergeCells count="6">
    <mergeCell ref="J4:K4"/>
    <mergeCell ref="C5:D5"/>
    <mergeCell ref="B4:D4"/>
    <mergeCell ref="E4:G4"/>
    <mergeCell ref="H4:I4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14</vt:i4>
      </vt:variant>
      <vt:variant>
        <vt:lpstr>Περιοχές με ονόματα</vt:lpstr>
      </vt:variant>
      <vt:variant>
        <vt:i4>1</vt:i4>
      </vt:variant>
    </vt:vector>
  </HeadingPairs>
  <TitlesOfParts>
    <vt:vector size="15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2021</vt:lpstr>
      <vt:lpstr>Φύλλο1</vt:lpstr>
      <vt:lpstr>JANUARY!Print_Area</vt:lpstr>
    </vt:vector>
  </TitlesOfParts>
  <Company>Δ10_Γ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ΥΠΑ</dc:creator>
  <cp:lastModifiedBy>gpapanastasatos</cp:lastModifiedBy>
  <cp:lastPrinted>2021-02-19T08:56:39Z</cp:lastPrinted>
  <dcterms:created xsi:type="dcterms:W3CDTF">2002-02-11T08:41:02Z</dcterms:created>
  <dcterms:modified xsi:type="dcterms:W3CDTF">2022-02-07T08:50:00Z</dcterms:modified>
</cp:coreProperties>
</file>