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drawings/drawing8.xml" ContentType="application/vnd.openxmlformats-officedocument.drawing+xml"/>
  <Override PartName="/xl/embeddings/oleObject12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embeddings/oleObject9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060" yWindow="800" windowWidth="11160" windowHeight="6080" tabRatio="769" activeTab="11"/>
  </bookViews>
  <sheets>
    <sheet name="JANUARY" sheetId="1" r:id="rId1"/>
    <sheet name="FEBRUARY" sheetId="22" r:id="rId2"/>
    <sheet name="MARCH" sheetId="5" r:id="rId3"/>
    <sheet name="APRIL" sheetId="17" r:id="rId4"/>
    <sheet name="MAY" sheetId="8" r:id="rId5"/>
    <sheet name="JUNE" sheetId="16" r:id="rId6"/>
    <sheet name="JULY" sheetId="18" r:id="rId7"/>
    <sheet name="AUGUST" sheetId="9" r:id="rId8"/>
    <sheet name="SEPTEMBER" sheetId="14" r:id="rId9"/>
    <sheet name="OCTOBER" sheetId="13" r:id="rId10"/>
    <sheet name="NOVEMBER" sheetId="20" r:id="rId11"/>
    <sheet name="DECEMBER" sheetId="11" r:id="rId12"/>
    <sheet name="2020" sheetId="21" r:id="rId13"/>
    <sheet name="Φύλλο1" sheetId="24" state="hidden" r:id="rId14"/>
  </sheets>
  <definedNames>
    <definedName name="_xlnm.Print_Area" localSheetId="0">JANUARY!$A$1:$K$51</definedName>
  </definedNames>
  <calcPr calcId="125725"/>
</workbook>
</file>

<file path=xl/calcChain.xml><?xml version="1.0" encoding="utf-8"?>
<calcChain xmlns="http://schemas.openxmlformats.org/spreadsheetml/2006/main">
  <c r="I49" i="11"/>
  <c r="H49"/>
  <c r="I8" l="1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I7"/>
  <c r="H7"/>
  <c r="I49" i="20"/>
  <c r="H49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7"/>
  <c r="I49" i="13"/>
  <c r="C51"/>
  <c r="D51"/>
  <c r="B51"/>
  <c r="H49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7"/>
  <c r="G47"/>
  <c r="F47"/>
  <c r="E47"/>
  <c r="D47"/>
  <c r="C47"/>
  <c r="B47"/>
  <c r="H13" i="8"/>
  <c r="I13"/>
  <c r="I49" i="14"/>
  <c r="H49"/>
  <c r="K4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7"/>
  <c r="J4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7"/>
  <c r="H47" i="13" l="1"/>
  <c r="J8" s="1"/>
  <c r="I47"/>
  <c r="K8" s="1"/>
  <c r="I49" i="9"/>
  <c r="H49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7"/>
  <c r="B17" i="21"/>
  <c r="C17"/>
  <c r="D17"/>
  <c r="E17"/>
  <c r="F17"/>
  <c r="G17"/>
  <c r="B18"/>
  <c r="C18"/>
  <c r="D18"/>
  <c r="E18"/>
  <c r="F18"/>
  <c r="G18"/>
  <c r="B19"/>
  <c r="C19"/>
  <c r="D19"/>
  <c r="E19"/>
  <c r="F19"/>
  <c r="G19"/>
  <c r="B20"/>
  <c r="C20"/>
  <c r="D20"/>
  <c r="E20"/>
  <c r="F20"/>
  <c r="G20"/>
  <c r="B21"/>
  <c r="C21"/>
  <c r="D21"/>
  <c r="E21"/>
  <c r="F21"/>
  <c r="G21"/>
  <c r="B22"/>
  <c r="C22"/>
  <c r="D22"/>
  <c r="E22"/>
  <c r="F22"/>
  <c r="G22"/>
  <c r="B23"/>
  <c r="C23"/>
  <c r="D23"/>
  <c r="E23"/>
  <c r="F23"/>
  <c r="G23"/>
  <c r="B24"/>
  <c r="C24"/>
  <c r="D24"/>
  <c r="E24"/>
  <c r="F24"/>
  <c r="G24"/>
  <c r="B25"/>
  <c r="C25"/>
  <c r="D25"/>
  <c r="E25"/>
  <c r="F25"/>
  <c r="G25"/>
  <c r="B26"/>
  <c r="C26"/>
  <c r="D26"/>
  <c r="E26"/>
  <c r="F26"/>
  <c r="G26"/>
  <c r="B27"/>
  <c r="C27"/>
  <c r="D27"/>
  <c r="E27"/>
  <c r="F27"/>
  <c r="G27"/>
  <c r="B28"/>
  <c r="C28"/>
  <c r="D28"/>
  <c r="E28"/>
  <c r="F28"/>
  <c r="G28"/>
  <c r="B29"/>
  <c r="C29"/>
  <c r="D29"/>
  <c r="E29"/>
  <c r="F29"/>
  <c r="G29"/>
  <c r="B30"/>
  <c r="C30"/>
  <c r="D30"/>
  <c r="E30"/>
  <c r="F30"/>
  <c r="G30"/>
  <c r="B31"/>
  <c r="C31"/>
  <c r="D31"/>
  <c r="E31"/>
  <c r="F31"/>
  <c r="G31"/>
  <c r="B32"/>
  <c r="C32"/>
  <c r="D32"/>
  <c r="E32"/>
  <c r="F32"/>
  <c r="G32"/>
  <c r="B33"/>
  <c r="C33"/>
  <c r="D33"/>
  <c r="E33"/>
  <c r="F33"/>
  <c r="G33"/>
  <c r="B34"/>
  <c r="C34"/>
  <c r="D34"/>
  <c r="E34"/>
  <c r="F34"/>
  <c r="G34"/>
  <c r="B35"/>
  <c r="C35"/>
  <c r="D35"/>
  <c r="E35"/>
  <c r="F35"/>
  <c r="G35"/>
  <c r="B36"/>
  <c r="C36"/>
  <c r="D36"/>
  <c r="E36"/>
  <c r="F36"/>
  <c r="G36"/>
  <c r="B37"/>
  <c r="C37"/>
  <c r="D37"/>
  <c r="E37"/>
  <c r="F37"/>
  <c r="G37"/>
  <c r="B38"/>
  <c r="C38"/>
  <c r="D38"/>
  <c r="E38"/>
  <c r="F38"/>
  <c r="G38"/>
  <c r="B39"/>
  <c r="C39"/>
  <c r="D39"/>
  <c r="E39"/>
  <c r="F39"/>
  <c r="G39"/>
  <c r="B40"/>
  <c r="C40"/>
  <c r="D40"/>
  <c r="E40"/>
  <c r="F40"/>
  <c r="G40"/>
  <c r="B41"/>
  <c r="C41"/>
  <c r="D41"/>
  <c r="E41"/>
  <c r="F41"/>
  <c r="G41"/>
  <c r="B42"/>
  <c r="C42"/>
  <c r="D42"/>
  <c r="E42"/>
  <c r="F42"/>
  <c r="G42"/>
  <c r="B43"/>
  <c r="C43"/>
  <c r="D43"/>
  <c r="E43"/>
  <c r="F43"/>
  <c r="G43"/>
  <c r="B44"/>
  <c r="C44"/>
  <c r="D44"/>
  <c r="E44"/>
  <c r="F44"/>
  <c r="G44"/>
  <c r="B45"/>
  <c r="C45"/>
  <c r="D45"/>
  <c r="E45"/>
  <c r="F45"/>
  <c r="G45"/>
  <c r="B8"/>
  <c r="C8"/>
  <c r="D8"/>
  <c r="E8"/>
  <c r="F8"/>
  <c r="G8"/>
  <c r="B9"/>
  <c r="C9"/>
  <c r="D9"/>
  <c r="E9"/>
  <c r="F9"/>
  <c r="G9"/>
  <c r="B10"/>
  <c r="C10"/>
  <c r="D10"/>
  <c r="E10"/>
  <c r="F10"/>
  <c r="G10"/>
  <c r="B11"/>
  <c r="C11"/>
  <c r="D11"/>
  <c r="E11"/>
  <c r="F11"/>
  <c r="G11"/>
  <c r="B12"/>
  <c r="C12"/>
  <c r="D12"/>
  <c r="E12"/>
  <c r="F12"/>
  <c r="G12"/>
  <c r="B13"/>
  <c r="C13"/>
  <c r="D13"/>
  <c r="E13"/>
  <c r="F13"/>
  <c r="G13"/>
  <c r="B14"/>
  <c r="C14"/>
  <c r="D14"/>
  <c r="E14"/>
  <c r="F14"/>
  <c r="G14"/>
  <c r="B15"/>
  <c r="C15"/>
  <c r="D15"/>
  <c r="E15"/>
  <c r="F15"/>
  <c r="G15"/>
  <c r="B16"/>
  <c r="C16"/>
  <c r="D16"/>
  <c r="E16"/>
  <c r="F16"/>
  <c r="G16"/>
  <c r="C7"/>
  <c r="D7"/>
  <c r="E7"/>
  <c r="F7"/>
  <c r="G7"/>
  <c r="K11" i="13" l="1"/>
  <c r="K15"/>
  <c r="K19"/>
  <c r="K23"/>
  <c r="K27"/>
  <c r="K31"/>
  <c r="K35"/>
  <c r="K39"/>
  <c r="K43"/>
  <c r="K14"/>
  <c r="K18"/>
  <c r="K26"/>
  <c r="K38"/>
  <c r="K9"/>
  <c r="K13"/>
  <c r="K17"/>
  <c r="K21"/>
  <c r="K25"/>
  <c r="K29"/>
  <c r="K33"/>
  <c r="K37"/>
  <c r="K41"/>
  <c r="K45"/>
  <c r="K30"/>
  <c r="K42"/>
  <c r="K12"/>
  <c r="K16"/>
  <c r="K20"/>
  <c r="K24"/>
  <c r="K28"/>
  <c r="K32"/>
  <c r="K36"/>
  <c r="K40"/>
  <c r="K44"/>
  <c r="K10"/>
  <c r="K22"/>
  <c r="K34"/>
  <c r="K7"/>
  <c r="J10"/>
  <c r="J14"/>
  <c r="J18"/>
  <c r="J22"/>
  <c r="J26"/>
  <c r="J30"/>
  <c r="J34"/>
  <c r="J38"/>
  <c r="J42"/>
  <c r="J7"/>
  <c r="J13"/>
  <c r="J29"/>
  <c r="J41"/>
  <c r="J45"/>
  <c r="J12"/>
  <c r="J16"/>
  <c r="J20"/>
  <c r="J24"/>
  <c r="J28"/>
  <c r="J32"/>
  <c r="J36"/>
  <c r="J40"/>
  <c r="J44"/>
  <c r="J11"/>
  <c r="J15"/>
  <c r="J19"/>
  <c r="J23"/>
  <c r="J27"/>
  <c r="J31"/>
  <c r="J39"/>
  <c r="J43"/>
  <c r="J17"/>
  <c r="J25"/>
  <c r="J33"/>
  <c r="J35"/>
  <c r="J9"/>
  <c r="J21"/>
  <c r="J37"/>
  <c r="C49" i="21"/>
  <c r="D49"/>
  <c r="E49"/>
  <c r="F49"/>
  <c r="G49"/>
  <c r="B7"/>
  <c r="I49" i="18"/>
  <c r="H49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7"/>
  <c r="I49" i="16"/>
  <c r="H49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7"/>
  <c r="C47"/>
  <c r="D47"/>
  <c r="E47"/>
  <c r="F47"/>
  <c r="G47"/>
  <c r="B47"/>
  <c r="I49" i="8"/>
  <c r="H49"/>
  <c r="I49" i="17" l="1"/>
  <c r="H49"/>
  <c r="B49" i="21" l="1"/>
  <c r="I49" i="5"/>
  <c r="H49"/>
  <c r="H45" i="1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G47" i="17"/>
  <c r="G50" s="1"/>
  <c r="G51" s="1"/>
  <c r="F47"/>
  <c r="F50" s="1"/>
  <c r="F51" s="1"/>
  <c r="E47"/>
  <c r="E50" s="1"/>
  <c r="E51" s="1"/>
  <c r="D47"/>
  <c r="D50" s="1"/>
  <c r="D51" s="1"/>
  <c r="C47"/>
  <c r="C50" s="1"/>
  <c r="C51" s="1"/>
  <c r="B47"/>
  <c r="B50" s="1"/>
  <c r="B51" s="1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G47" i="5"/>
  <c r="G50" s="1"/>
  <c r="G51" s="1"/>
  <c r="F47"/>
  <c r="F50" s="1"/>
  <c r="F51" s="1"/>
  <c r="E47"/>
  <c r="E50" s="1"/>
  <c r="E51" s="1"/>
  <c r="D47"/>
  <c r="D50" s="1"/>
  <c r="D51" s="1"/>
  <c r="C47"/>
  <c r="C50" s="1"/>
  <c r="C51" s="1"/>
  <c r="B47"/>
  <c r="B50" s="1"/>
  <c r="B51" s="1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17" i="21" l="1"/>
  <c r="D47"/>
  <c r="D50" s="1"/>
  <c r="D51" s="1"/>
  <c r="H14"/>
  <c r="H7"/>
  <c r="H17"/>
  <c r="I47" i="5"/>
  <c r="I50" s="1"/>
  <c r="I51" s="1"/>
  <c r="G47" i="21"/>
  <c r="G50" s="1"/>
  <c r="G51" s="1"/>
  <c r="C47"/>
  <c r="C50" s="1"/>
  <c r="C51" s="1"/>
  <c r="F47"/>
  <c r="F50" s="1"/>
  <c r="F51" s="1"/>
  <c r="I47" i="17"/>
  <c r="I50" s="1"/>
  <c r="I51" s="1"/>
  <c r="I44" i="21"/>
  <c r="I40"/>
  <c r="I36"/>
  <c r="I32"/>
  <c r="I28"/>
  <c r="I24"/>
  <c r="I20"/>
  <c r="I43"/>
  <c r="I39"/>
  <c r="I35"/>
  <c r="I31"/>
  <c r="I27"/>
  <c r="I23"/>
  <c r="I19"/>
  <c r="I15"/>
  <c r="I42"/>
  <c r="I38"/>
  <c r="I34"/>
  <c r="I30"/>
  <c r="I26"/>
  <c r="I22"/>
  <c r="I14"/>
  <c r="I45"/>
  <c r="I41"/>
  <c r="I37"/>
  <c r="I33"/>
  <c r="I29"/>
  <c r="I25"/>
  <c r="I21"/>
  <c r="I18"/>
  <c r="I13"/>
  <c r="H15"/>
  <c r="I10"/>
  <c r="H12"/>
  <c r="I9"/>
  <c r="H8"/>
  <c r="H47" i="17"/>
  <c r="H50" s="1"/>
  <c r="H51" s="1"/>
  <c r="H45" i="21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I11"/>
  <c r="H10"/>
  <c r="E47"/>
  <c r="E50" s="1"/>
  <c r="E51" s="1"/>
  <c r="H16"/>
  <c r="H11"/>
  <c r="H18"/>
  <c r="I7"/>
  <c r="I16"/>
  <c r="I8"/>
  <c r="H13"/>
  <c r="I12"/>
  <c r="H9"/>
  <c r="B47"/>
  <c r="B50" s="1"/>
  <c r="B51" s="1"/>
  <c r="H47" i="5"/>
  <c r="H50" s="1"/>
  <c r="H51" s="1"/>
  <c r="K15" l="1"/>
  <c r="K34"/>
  <c r="J30"/>
  <c r="J23"/>
  <c r="K42"/>
  <c r="K10"/>
  <c r="J31"/>
  <c r="K23"/>
  <c r="K18"/>
  <c r="J39"/>
  <c r="J7"/>
  <c r="K31"/>
  <c r="J14"/>
  <c r="K26"/>
  <c r="J15"/>
  <c r="K39"/>
  <c r="J40"/>
  <c r="J10"/>
  <c r="J34"/>
  <c r="J41" i="17"/>
  <c r="J33"/>
  <c r="J25"/>
  <c r="J9"/>
  <c r="K34"/>
  <c r="K16"/>
  <c r="K39"/>
  <c r="K31"/>
  <c r="K23"/>
  <c r="K15"/>
  <c r="K18"/>
  <c r="J40"/>
  <c r="J32"/>
  <c r="J24"/>
  <c r="J16"/>
  <c r="J8"/>
  <c r="J43"/>
  <c r="J35"/>
  <c r="J27"/>
  <c r="J19"/>
  <c r="J11"/>
  <c r="K40"/>
  <c r="K20"/>
  <c r="K41"/>
  <c r="K33"/>
  <c r="K25"/>
  <c r="K17"/>
  <c r="K9"/>
  <c r="K24"/>
  <c r="J42"/>
  <c r="J34"/>
  <c r="J26"/>
  <c r="J18"/>
  <c r="J10"/>
  <c r="K22"/>
  <c r="K12"/>
  <c r="J45"/>
  <c r="J37"/>
  <c r="J29"/>
  <c r="J21"/>
  <c r="J13"/>
  <c r="K44"/>
  <c r="K26"/>
  <c r="K43"/>
  <c r="K35"/>
  <c r="K27"/>
  <c r="K19"/>
  <c r="K11"/>
  <c r="K30"/>
  <c r="J44"/>
  <c r="J36"/>
  <c r="J28"/>
  <c r="J20"/>
  <c r="J12"/>
  <c r="K28"/>
  <c r="K42"/>
  <c r="J39"/>
  <c r="J31"/>
  <c r="J23"/>
  <c r="J15"/>
  <c r="J7"/>
  <c r="K32"/>
  <c r="K45"/>
  <c r="K37"/>
  <c r="K29"/>
  <c r="K21"/>
  <c r="K13"/>
  <c r="K38"/>
  <c r="K8"/>
  <c r="J38"/>
  <c r="J30"/>
  <c r="J22"/>
  <c r="J14"/>
  <c r="K36"/>
  <c r="K10"/>
  <c r="J17"/>
  <c r="K7"/>
  <c r="K14"/>
  <c r="K38" i="5"/>
  <c r="K30"/>
  <c r="K22"/>
  <c r="K14"/>
  <c r="J20"/>
  <c r="J43"/>
  <c r="J35"/>
  <c r="J27"/>
  <c r="J19"/>
  <c r="J11"/>
  <c r="J44"/>
  <c r="J22"/>
  <c r="K43"/>
  <c r="K35"/>
  <c r="K27"/>
  <c r="K19"/>
  <c r="K11"/>
  <c r="J26"/>
  <c r="K40"/>
  <c r="K32"/>
  <c r="K24"/>
  <c r="K16"/>
  <c r="K8"/>
  <c r="J24"/>
  <c r="J45"/>
  <c r="J37"/>
  <c r="J29"/>
  <c r="J21"/>
  <c r="J13"/>
  <c r="K7"/>
  <c r="J28"/>
  <c r="K45"/>
  <c r="K37"/>
  <c r="K29"/>
  <c r="K21"/>
  <c r="K13"/>
  <c r="J32"/>
  <c r="J8"/>
  <c r="K44"/>
  <c r="K36"/>
  <c r="K28"/>
  <c r="K20"/>
  <c r="K12"/>
  <c r="J36"/>
  <c r="J12"/>
  <c r="J41"/>
  <c r="J33"/>
  <c r="J25"/>
  <c r="J17"/>
  <c r="J9"/>
  <c r="J38"/>
  <c r="J16"/>
  <c r="K41"/>
  <c r="K33"/>
  <c r="K25"/>
  <c r="K17"/>
  <c r="K9"/>
  <c r="J18"/>
  <c r="J42"/>
  <c r="I47" i="21"/>
  <c r="K13" s="1"/>
  <c r="H47"/>
  <c r="H50" s="1"/>
  <c r="I49" i="22"/>
  <c r="H49"/>
  <c r="B47" i="11"/>
  <c r="B50" s="1"/>
  <c r="B51" s="1"/>
  <c r="D50" i="13"/>
  <c r="F50"/>
  <c r="F51" s="1"/>
  <c r="H50"/>
  <c r="H51" s="1"/>
  <c r="K47"/>
  <c r="D50" i="16"/>
  <c r="D51" s="1"/>
  <c r="I45" i="8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2"/>
  <c r="H12"/>
  <c r="I11"/>
  <c r="H11"/>
  <c r="I10"/>
  <c r="H10"/>
  <c r="I9"/>
  <c r="H9"/>
  <c r="I8"/>
  <c r="H8"/>
  <c r="I7"/>
  <c r="H7"/>
  <c r="I8" i="22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7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I49" i="1"/>
  <c r="I49" i="21" s="1"/>
  <c r="H49" i="1"/>
  <c r="H49" i="21" s="1"/>
  <c r="I8" i="1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7"/>
  <c r="I47" i="11"/>
  <c r="H47"/>
  <c r="G47"/>
  <c r="G50" s="1"/>
  <c r="G51" s="1"/>
  <c r="F47"/>
  <c r="F50" s="1"/>
  <c r="F51" s="1"/>
  <c r="E47"/>
  <c r="E50" s="1"/>
  <c r="E51" s="1"/>
  <c r="D47"/>
  <c r="D50" s="1"/>
  <c r="D51" s="1"/>
  <c r="C47"/>
  <c r="C50" s="1"/>
  <c r="C51" s="1"/>
  <c r="I47" i="20"/>
  <c r="H47"/>
  <c r="G47"/>
  <c r="G50" s="1"/>
  <c r="G51" s="1"/>
  <c r="F47"/>
  <c r="F50" s="1"/>
  <c r="F51" s="1"/>
  <c r="E47"/>
  <c r="E50" s="1"/>
  <c r="E51" s="1"/>
  <c r="D47"/>
  <c r="D50" s="1"/>
  <c r="D51" s="1"/>
  <c r="C47"/>
  <c r="C50" s="1"/>
  <c r="C51" s="1"/>
  <c r="B47"/>
  <c r="B50" s="1"/>
  <c r="B51" s="1"/>
  <c r="I50" i="13"/>
  <c r="I51" s="1"/>
  <c r="G50"/>
  <c r="G51" s="1"/>
  <c r="E50"/>
  <c r="E51" s="1"/>
  <c r="C50"/>
  <c r="B50"/>
  <c r="I47" i="14"/>
  <c r="I50" s="1"/>
  <c r="I51" s="1"/>
  <c r="H47"/>
  <c r="H50" s="1"/>
  <c r="H51" s="1"/>
  <c r="G47"/>
  <c r="G50" s="1"/>
  <c r="G51" s="1"/>
  <c r="F47"/>
  <c r="F50" s="1"/>
  <c r="F51" s="1"/>
  <c r="E47"/>
  <c r="E50" s="1"/>
  <c r="E51" s="1"/>
  <c r="D47"/>
  <c r="D50" s="1"/>
  <c r="D51" s="1"/>
  <c r="C47"/>
  <c r="B47"/>
  <c r="B50" s="1"/>
  <c r="B51" s="1"/>
  <c r="I47" i="9"/>
  <c r="H47"/>
  <c r="G47"/>
  <c r="G50" s="1"/>
  <c r="G51" s="1"/>
  <c r="F47"/>
  <c r="F50" s="1"/>
  <c r="F51" s="1"/>
  <c r="E47"/>
  <c r="E50" s="1"/>
  <c r="E51" s="1"/>
  <c r="D47"/>
  <c r="D50" s="1"/>
  <c r="D51" s="1"/>
  <c r="C47"/>
  <c r="B47"/>
  <c r="B50" s="1"/>
  <c r="B51" s="1"/>
  <c r="I47" i="18"/>
  <c r="H47"/>
  <c r="G47"/>
  <c r="G50" s="1"/>
  <c r="G51" s="1"/>
  <c r="F47"/>
  <c r="F50" s="1"/>
  <c r="F51" s="1"/>
  <c r="E47"/>
  <c r="E50" s="1"/>
  <c r="E51" s="1"/>
  <c r="D47"/>
  <c r="D50" s="1"/>
  <c r="D51" s="1"/>
  <c r="C47"/>
  <c r="C50" s="1"/>
  <c r="C51" s="1"/>
  <c r="B47"/>
  <c r="B50" s="1"/>
  <c r="B51" s="1"/>
  <c r="I47" i="16"/>
  <c r="H47"/>
  <c r="G50"/>
  <c r="G51" s="1"/>
  <c r="F50"/>
  <c r="F51" s="1"/>
  <c r="E50"/>
  <c r="E51" s="1"/>
  <c r="G47" i="8"/>
  <c r="G50" s="1"/>
  <c r="G51" s="1"/>
  <c r="F47"/>
  <c r="F50" s="1"/>
  <c r="F51" s="1"/>
  <c r="E47"/>
  <c r="E50" s="1"/>
  <c r="E51" s="1"/>
  <c r="D47"/>
  <c r="D50" s="1"/>
  <c r="D51" s="1"/>
  <c r="C47"/>
  <c r="B47"/>
  <c r="B50" s="1"/>
  <c r="B51" s="1"/>
  <c r="G47" i="22"/>
  <c r="G50" s="1"/>
  <c r="G51" s="1"/>
  <c r="F47"/>
  <c r="F50" s="1"/>
  <c r="F51" s="1"/>
  <c r="E47"/>
  <c r="E50" s="1"/>
  <c r="E51" s="1"/>
  <c r="D47"/>
  <c r="D50" s="1"/>
  <c r="D51" s="1"/>
  <c r="C47"/>
  <c r="B47"/>
  <c r="C47" i="1"/>
  <c r="C50" s="1"/>
  <c r="C51" s="1"/>
  <c r="D47"/>
  <c r="D50" s="1"/>
  <c r="D51" s="1"/>
  <c r="E47"/>
  <c r="E50" s="1"/>
  <c r="E51" s="1"/>
  <c r="F47"/>
  <c r="F50" s="1"/>
  <c r="F51" s="1"/>
  <c r="G47"/>
  <c r="G50" s="1"/>
  <c r="G51" s="1"/>
  <c r="B47"/>
  <c r="B50" s="1"/>
  <c r="B51" s="1"/>
  <c r="I50" i="11" l="1"/>
  <c r="I51" s="1"/>
  <c r="K13"/>
  <c r="K17"/>
  <c r="K25"/>
  <c r="K29"/>
  <c r="K33"/>
  <c r="K37"/>
  <c r="K41"/>
  <c r="K45"/>
  <c r="K21"/>
  <c r="K9"/>
  <c r="K30"/>
  <c r="K14"/>
  <c r="K35"/>
  <c r="K19"/>
  <c r="K36"/>
  <c r="K12"/>
  <c r="K34"/>
  <c r="K18"/>
  <c r="K39"/>
  <c r="K23"/>
  <c r="K40"/>
  <c r="K16"/>
  <c r="K38"/>
  <c r="K22"/>
  <c r="K43"/>
  <c r="K27"/>
  <c r="K11"/>
  <c r="K44"/>
  <c r="K20"/>
  <c r="K7"/>
  <c r="K32"/>
  <c r="K42"/>
  <c r="K26"/>
  <c r="K10"/>
  <c r="K28"/>
  <c r="K31"/>
  <c r="K15"/>
  <c r="K24"/>
  <c r="K8"/>
  <c r="H50"/>
  <c r="H51" s="1"/>
  <c r="J11"/>
  <c r="J15"/>
  <c r="J19"/>
  <c r="J23"/>
  <c r="J27"/>
  <c r="J31"/>
  <c r="J35"/>
  <c r="J39"/>
  <c r="J43"/>
  <c r="J25"/>
  <c r="J45"/>
  <c r="J9"/>
  <c r="J13"/>
  <c r="J17"/>
  <c r="J21"/>
  <c r="J33"/>
  <c r="J41"/>
  <c r="J29"/>
  <c r="J37"/>
  <c r="J18"/>
  <c r="J40"/>
  <c r="J24"/>
  <c r="J8"/>
  <c r="J14"/>
  <c r="J22"/>
  <c r="J26"/>
  <c r="J44"/>
  <c r="J28"/>
  <c r="J12"/>
  <c r="J30"/>
  <c r="J38"/>
  <c r="J34"/>
  <c r="J7"/>
  <c r="J32"/>
  <c r="J16"/>
  <c r="J42"/>
  <c r="J36"/>
  <c r="J20"/>
  <c r="J10"/>
  <c r="I50" i="20"/>
  <c r="I51" s="1"/>
  <c r="K10"/>
  <c r="K14"/>
  <c r="K18"/>
  <c r="K22"/>
  <c r="K26"/>
  <c r="K30"/>
  <c r="K34"/>
  <c r="K38"/>
  <c r="K42"/>
  <c r="K7"/>
  <c r="K39"/>
  <c r="K23"/>
  <c r="K36"/>
  <c r="K20"/>
  <c r="K45"/>
  <c r="K29"/>
  <c r="K13"/>
  <c r="K43"/>
  <c r="K27"/>
  <c r="K11"/>
  <c r="K40"/>
  <c r="K24"/>
  <c r="K8"/>
  <c r="K33"/>
  <c r="K17"/>
  <c r="K31"/>
  <c r="K15"/>
  <c r="K44"/>
  <c r="K28"/>
  <c r="K12"/>
  <c r="K37"/>
  <c r="K21"/>
  <c r="K35"/>
  <c r="K19"/>
  <c r="K32"/>
  <c r="K16"/>
  <c r="K41"/>
  <c r="K25"/>
  <c r="K9"/>
  <c r="H50"/>
  <c r="H51" s="1"/>
  <c r="J11"/>
  <c r="J15"/>
  <c r="J19"/>
  <c r="J23"/>
  <c r="J27"/>
  <c r="J31"/>
  <c r="J35"/>
  <c r="J39"/>
  <c r="J43"/>
  <c r="J10"/>
  <c r="J14"/>
  <c r="J18"/>
  <c r="J22"/>
  <c r="J26"/>
  <c r="J30"/>
  <c r="J34"/>
  <c r="J38"/>
  <c r="J42"/>
  <c r="J7"/>
  <c r="J32"/>
  <c r="J16"/>
  <c r="J45"/>
  <c r="J29"/>
  <c r="J13"/>
  <c r="J36"/>
  <c r="J20"/>
  <c r="J33"/>
  <c r="J17"/>
  <c r="J40"/>
  <c r="J24"/>
  <c r="J8"/>
  <c r="J37"/>
  <c r="J21"/>
  <c r="J44"/>
  <c r="J28"/>
  <c r="J12"/>
  <c r="J41"/>
  <c r="J25"/>
  <c r="J9"/>
  <c r="J47" i="13"/>
  <c r="C50" i="14"/>
  <c r="C51" s="1"/>
  <c r="I50" i="16"/>
  <c r="I51" s="1"/>
  <c r="K9"/>
  <c r="K41"/>
  <c r="K13"/>
  <c r="K17"/>
  <c r="K21"/>
  <c r="K25"/>
  <c r="K29"/>
  <c r="K33"/>
  <c r="K37"/>
  <c r="K45"/>
  <c r="K38"/>
  <c r="K19"/>
  <c r="K42"/>
  <c r="K39"/>
  <c r="K30"/>
  <c r="K27"/>
  <c r="K40"/>
  <c r="K8"/>
  <c r="K34"/>
  <c r="K18"/>
  <c r="K31"/>
  <c r="K15"/>
  <c r="K44"/>
  <c r="K28"/>
  <c r="K12"/>
  <c r="K22"/>
  <c r="K35"/>
  <c r="K32"/>
  <c r="K16"/>
  <c r="K26"/>
  <c r="K10"/>
  <c r="K23"/>
  <c r="K36"/>
  <c r="K20"/>
  <c r="K7"/>
  <c r="K14"/>
  <c r="K43"/>
  <c r="K11"/>
  <c r="K24"/>
  <c r="H50"/>
  <c r="H51" s="1"/>
  <c r="J31"/>
  <c r="J44"/>
  <c r="J9"/>
  <c r="J26"/>
  <c r="J32"/>
  <c r="J45"/>
  <c r="J13"/>
  <c r="J7"/>
  <c r="J14"/>
  <c r="J23"/>
  <c r="J36"/>
  <c r="J33"/>
  <c r="J43"/>
  <c r="J27"/>
  <c r="J11"/>
  <c r="J40"/>
  <c r="J24"/>
  <c r="J8"/>
  <c r="J37"/>
  <c r="J21"/>
  <c r="J38"/>
  <c r="J22"/>
  <c r="J15"/>
  <c r="J28"/>
  <c r="J12"/>
  <c r="J41"/>
  <c r="J25"/>
  <c r="J42"/>
  <c r="J10"/>
  <c r="J35"/>
  <c r="J19"/>
  <c r="J16"/>
  <c r="J29"/>
  <c r="J30"/>
  <c r="J39"/>
  <c r="J20"/>
  <c r="J17"/>
  <c r="J34"/>
  <c r="J18"/>
  <c r="I50" i="18"/>
  <c r="I51" s="1"/>
  <c r="K9"/>
  <c r="K13"/>
  <c r="K17"/>
  <c r="K25"/>
  <c r="K29"/>
  <c r="K33"/>
  <c r="K37"/>
  <c r="K41"/>
  <c r="K45"/>
  <c r="K10"/>
  <c r="K14"/>
  <c r="K18"/>
  <c r="K22"/>
  <c r="K26"/>
  <c r="K30"/>
  <c r="K34"/>
  <c r="K38"/>
  <c r="K42"/>
  <c r="K7"/>
  <c r="K21"/>
  <c r="K43"/>
  <c r="K27"/>
  <c r="K11"/>
  <c r="K32"/>
  <c r="K16"/>
  <c r="K31"/>
  <c r="K15"/>
  <c r="K36"/>
  <c r="K20"/>
  <c r="K35"/>
  <c r="K19"/>
  <c r="K40"/>
  <c r="K24"/>
  <c r="K8"/>
  <c r="K39"/>
  <c r="K23"/>
  <c r="K44"/>
  <c r="K28"/>
  <c r="K12"/>
  <c r="I50" i="9"/>
  <c r="I51" s="1"/>
  <c r="K43"/>
  <c r="K23"/>
  <c r="K36"/>
  <c r="K20"/>
  <c r="K33"/>
  <c r="K17"/>
  <c r="K7"/>
  <c r="K30"/>
  <c r="K14"/>
  <c r="K27"/>
  <c r="K24"/>
  <c r="K37"/>
  <c r="K34"/>
  <c r="K31"/>
  <c r="K15"/>
  <c r="K44"/>
  <c r="K28"/>
  <c r="K12"/>
  <c r="K41"/>
  <c r="K25"/>
  <c r="K9"/>
  <c r="K38"/>
  <c r="K22"/>
  <c r="K39"/>
  <c r="K35"/>
  <c r="K19"/>
  <c r="K32"/>
  <c r="K16"/>
  <c r="K45"/>
  <c r="K29"/>
  <c r="K13"/>
  <c r="K42"/>
  <c r="K26"/>
  <c r="K10"/>
  <c r="K11"/>
  <c r="K40"/>
  <c r="K8"/>
  <c r="K21"/>
  <c r="K18"/>
  <c r="H50"/>
  <c r="H51" s="1"/>
  <c r="J10"/>
  <c r="J14"/>
  <c r="J18"/>
  <c r="J22"/>
  <c r="J26"/>
  <c r="J30"/>
  <c r="J34"/>
  <c r="J38"/>
  <c r="J42"/>
  <c r="J36"/>
  <c r="J20"/>
  <c r="J45"/>
  <c r="J29"/>
  <c r="J13"/>
  <c r="J7"/>
  <c r="J23"/>
  <c r="J40"/>
  <c r="J8"/>
  <c r="J33"/>
  <c r="J27"/>
  <c r="J44"/>
  <c r="J28"/>
  <c r="J12"/>
  <c r="J37"/>
  <c r="J21"/>
  <c r="J31"/>
  <c r="J15"/>
  <c r="J32"/>
  <c r="J16"/>
  <c r="J41"/>
  <c r="J25"/>
  <c r="J9"/>
  <c r="J35"/>
  <c r="J19"/>
  <c r="J39"/>
  <c r="J24"/>
  <c r="J17"/>
  <c r="J43"/>
  <c r="J11"/>
  <c r="J47" i="5"/>
  <c r="C50" i="9"/>
  <c r="C51" s="1"/>
  <c r="H50" i="18"/>
  <c r="H51" s="1"/>
  <c r="J9"/>
  <c r="J13"/>
  <c r="J17"/>
  <c r="J21"/>
  <c r="J29"/>
  <c r="J33"/>
  <c r="J37"/>
  <c r="J41"/>
  <c r="J45"/>
  <c r="J23"/>
  <c r="J8"/>
  <c r="J12"/>
  <c r="J16"/>
  <c r="J20"/>
  <c r="J24"/>
  <c r="J28"/>
  <c r="J32"/>
  <c r="J36"/>
  <c r="J40"/>
  <c r="J35"/>
  <c r="J11"/>
  <c r="J15"/>
  <c r="J19"/>
  <c r="J31"/>
  <c r="J39"/>
  <c r="J43"/>
  <c r="J10"/>
  <c r="J14"/>
  <c r="J18"/>
  <c r="J22"/>
  <c r="J26"/>
  <c r="J30"/>
  <c r="J34"/>
  <c r="J38"/>
  <c r="J42"/>
  <c r="J7"/>
  <c r="J25"/>
  <c r="J27"/>
  <c r="J44"/>
  <c r="H51" i="21"/>
  <c r="C50" i="16"/>
  <c r="C51" s="1"/>
  <c r="K47" i="17"/>
  <c r="J47"/>
  <c r="K47" i="5"/>
  <c r="J22" i="21"/>
  <c r="J25"/>
  <c r="I47" i="8"/>
  <c r="I50" s="1"/>
  <c r="I51" s="1"/>
  <c r="J12" i="21"/>
  <c r="J10"/>
  <c r="J16"/>
  <c r="J23"/>
  <c r="C50" i="8"/>
  <c r="C51" s="1"/>
  <c r="J39" i="21"/>
  <c r="J33"/>
  <c r="J30"/>
  <c r="J13"/>
  <c r="J41"/>
  <c r="J38"/>
  <c r="J9"/>
  <c r="J14"/>
  <c r="K19"/>
  <c r="K18"/>
  <c r="J37"/>
  <c r="J21"/>
  <c r="J17"/>
  <c r="K23"/>
  <c r="K21"/>
  <c r="J34"/>
  <c r="K11"/>
  <c r="J18"/>
  <c r="K43"/>
  <c r="K41"/>
  <c r="J43"/>
  <c r="J27"/>
  <c r="K12"/>
  <c r="K15"/>
  <c r="J36"/>
  <c r="J20"/>
  <c r="I50"/>
  <c r="I51" s="1"/>
  <c r="K17"/>
  <c r="K35"/>
  <c r="K33"/>
  <c r="K8"/>
  <c r="K39"/>
  <c r="K37"/>
  <c r="K32"/>
  <c r="K26"/>
  <c r="J8"/>
  <c r="J31"/>
  <c r="K7"/>
  <c r="K31"/>
  <c r="K29"/>
  <c r="J40"/>
  <c r="J24"/>
  <c r="K24"/>
  <c r="K14"/>
  <c r="J45"/>
  <c r="J29"/>
  <c r="J11"/>
  <c r="K28"/>
  <c r="K22"/>
  <c r="J42"/>
  <c r="J26"/>
  <c r="K16"/>
  <c r="J7"/>
  <c r="K42"/>
  <c r="J15"/>
  <c r="J35"/>
  <c r="J19"/>
  <c r="K20"/>
  <c r="K45"/>
  <c r="J44"/>
  <c r="J28"/>
  <c r="K40"/>
  <c r="K34"/>
  <c r="K44"/>
  <c r="K38"/>
  <c r="K10"/>
  <c r="K27"/>
  <c r="K25"/>
  <c r="K36"/>
  <c r="K30"/>
  <c r="K9"/>
  <c r="J32"/>
  <c r="I47" i="1"/>
  <c r="I50" s="1"/>
  <c r="I51" s="1"/>
  <c r="B50" i="16"/>
  <c r="B51" s="1"/>
  <c r="I47" i="22"/>
  <c r="K41" s="1"/>
  <c r="H47" i="1"/>
  <c r="C50" i="22"/>
  <c r="C51" s="1"/>
  <c r="H47" i="8"/>
  <c r="H50" s="1"/>
  <c r="H51" s="1"/>
  <c r="H47" i="22"/>
  <c r="H50" s="1"/>
  <c r="H51" s="1"/>
  <c r="B50"/>
  <c r="B51" s="1"/>
  <c r="J47" i="11" l="1"/>
  <c r="K47"/>
  <c r="J47" i="20"/>
  <c r="K47"/>
  <c r="K47" i="16"/>
  <c r="J47"/>
  <c r="K47" i="18"/>
  <c r="J47" i="9"/>
  <c r="K47"/>
  <c r="K12" i="8"/>
  <c r="K24"/>
  <c r="K35"/>
  <c r="K34"/>
  <c r="K45"/>
  <c r="K44"/>
  <c r="K13"/>
  <c r="K25"/>
  <c r="K35" i="22"/>
  <c r="J11"/>
  <c r="J43"/>
  <c r="K10"/>
  <c r="K26"/>
  <c r="J22"/>
  <c r="K9"/>
  <c r="K25"/>
  <c r="J17"/>
  <c r="J33"/>
  <c r="K12"/>
  <c r="K28"/>
  <c r="K44"/>
  <c r="J36"/>
  <c r="I50"/>
  <c r="I51" s="1"/>
  <c r="K15"/>
  <c r="K31"/>
  <c r="J7"/>
  <c r="J23"/>
  <c r="J39"/>
  <c r="J45"/>
  <c r="K22"/>
  <c r="K38"/>
  <c r="J14"/>
  <c r="J38"/>
  <c r="K21"/>
  <c r="K37"/>
  <c r="J13"/>
  <c r="J29"/>
  <c r="K8"/>
  <c r="K24"/>
  <c r="K40"/>
  <c r="J16"/>
  <c r="J32"/>
  <c r="J18"/>
  <c r="K11"/>
  <c r="K27"/>
  <c r="K43"/>
  <c r="J19"/>
  <c r="J35"/>
  <c r="J42"/>
  <c r="K18"/>
  <c r="K34"/>
  <c r="J10"/>
  <c r="J34"/>
  <c r="K17"/>
  <c r="K33"/>
  <c r="J9"/>
  <c r="J25"/>
  <c r="J41"/>
  <c r="K20"/>
  <c r="K36"/>
  <c r="J12"/>
  <c r="J28"/>
  <c r="J44"/>
  <c r="K23"/>
  <c r="K39"/>
  <c r="J15"/>
  <c r="J31"/>
  <c r="J26"/>
  <c r="K14"/>
  <c r="K30"/>
  <c r="K7"/>
  <c r="J30"/>
  <c r="K13"/>
  <c r="K29"/>
  <c r="K45"/>
  <c r="J21"/>
  <c r="J37"/>
  <c r="K16"/>
  <c r="K32"/>
  <c r="J8"/>
  <c r="J24"/>
  <c r="J40"/>
  <c r="K19"/>
  <c r="J27"/>
  <c r="K42"/>
  <c r="J20"/>
  <c r="J47" i="18"/>
  <c r="K36" i="8"/>
  <c r="K26"/>
  <c r="K16"/>
  <c r="K37"/>
  <c r="K27"/>
  <c r="K17"/>
  <c r="K40"/>
  <c r="K28"/>
  <c r="K18"/>
  <c r="K8"/>
  <c r="K41"/>
  <c r="K29"/>
  <c r="K19"/>
  <c r="K9"/>
  <c r="K42"/>
  <c r="K32"/>
  <c r="K20"/>
  <c r="K10"/>
  <c r="K43"/>
  <c r="K33"/>
  <c r="K21"/>
  <c r="K11"/>
  <c r="H50" i="1"/>
  <c r="H51" s="1"/>
  <c r="J30"/>
  <c r="J17"/>
  <c r="J41"/>
  <c r="J20"/>
  <c r="J15"/>
  <c r="J31"/>
  <c r="J26"/>
  <c r="J21"/>
  <c r="J32"/>
  <c r="J22"/>
  <c r="J9"/>
  <c r="J37"/>
  <c r="J12"/>
  <c r="J11"/>
  <c r="J27"/>
  <c r="J43"/>
  <c r="J13"/>
  <c r="J24"/>
  <c r="J44"/>
  <c r="J18"/>
  <c r="J42"/>
  <c r="J29"/>
  <c r="J8"/>
  <c r="J7"/>
  <c r="J23"/>
  <c r="J39"/>
  <c r="J34"/>
  <c r="J16"/>
  <c r="J40"/>
  <c r="J10"/>
  <c r="J38"/>
  <c r="J25"/>
  <c r="J45"/>
  <c r="J28"/>
  <c r="J19"/>
  <c r="J35"/>
  <c r="J14"/>
  <c r="J33"/>
  <c r="J36"/>
  <c r="K18"/>
  <c r="K38"/>
  <c r="K13"/>
  <c r="K29"/>
  <c r="K45"/>
  <c r="K20"/>
  <c r="K36"/>
  <c r="K19"/>
  <c r="K35"/>
  <c r="K42"/>
  <c r="K14"/>
  <c r="K34"/>
  <c r="K9"/>
  <c r="K25"/>
  <c r="K41"/>
  <c r="K16"/>
  <c r="K32"/>
  <c r="K15"/>
  <c r="K31"/>
  <c r="K26"/>
  <c r="K10"/>
  <c r="K30"/>
  <c r="K44"/>
  <c r="K21"/>
  <c r="K37"/>
  <c r="K12"/>
  <c r="K28"/>
  <c r="K11"/>
  <c r="K27"/>
  <c r="K43"/>
  <c r="K22"/>
  <c r="K7"/>
  <c r="K17"/>
  <c r="K33"/>
  <c r="K8"/>
  <c r="K24"/>
  <c r="K40"/>
  <c r="K23"/>
  <c r="K39"/>
  <c r="J43" i="8"/>
  <c r="J35"/>
  <c r="J27"/>
  <c r="J19"/>
  <c r="J11"/>
  <c r="J38"/>
  <c r="J30"/>
  <c r="J22"/>
  <c r="J14"/>
  <c r="K38"/>
  <c r="K30"/>
  <c r="K22"/>
  <c r="K14"/>
  <c r="J45"/>
  <c r="J37"/>
  <c r="J29"/>
  <c r="J21"/>
  <c r="J13"/>
  <c r="K39"/>
  <c r="K31"/>
  <c r="K23"/>
  <c r="K15"/>
  <c r="K7"/>
  <c r="J40"/>
  <c r="J32"/>
  <c r="J24"/>
  <c r="J16"/>
  <c r="J8"/>
  <c r="J39"/>
  <c r="J31"/>
  <c r="J23"/>
  <c r="J15"/>
  <c r="J7"/>
  <c r="J42"/>
  <c r="J34"/>
  <c r="J26"/>
  <c r="J18"/>
  <c r="J10"/>
  <c r="J41"/>
  <c r="J33"/>
  <c r="J25"/>
  <c r="J17"/>
  <c r="J9"/>
  <c r="J44"/>
  <c r="J36"/>
  <c r="J28"/>
  <c r="J20"/>
  <c r="J12"/>
  <c r="J47" i="21"/>
  <c r="K47"/>
  <c r="K47" i="22" l="1"/>
  <c r="J47"/>
  <c r="K47" i="1"/>
  <c r="J47"/>
  <c r="K47" i="8"/>
  <c r="J47"/>
</calcChain>
</file>

<file path=xl/sharedStrings.xml><?xml version="1.0" encoding="utf-8"?>
<sst xmlns="http://schemas.openxmlformats.org/spreadsheetml/2006/main" count="941" uniqueCount="99">
  <si>
    <t xml:space="preserve"> </t>
  </si>
  <si>
    <t>AIRPORTS</t>
  </si>
  <si>
    <t>FLIGHTS</t>
  </si>
  <si>
    <t>PASSENGERS</t>
  </si>
  <si>
    <t>TOTAL DATA OF AIRPORTS</t>
  </si>
  <si>
    <t>Percentage Ghange (%)</t>
  </si>
  <si>
    <t>DOMESTIC</t>
  </si>
  <si>
    <t>TOTAL</t>
  </si>
  <si>
    <t>Arriv/Depart</t>
  </si>
  <si>
    <t>Arrivals</t>
  </si>
  <si>
    <t>Departures</t>
  </si>
  <si>
    <t>AKTION</t>
  </si>
  <si>
    <t>ALEXANDROUPOLIS "DIMOKRITOS"</t>
  </si>
  <si>
    <t>ARAXOS</t>
  </si>
  <si>
    <t>ASTYPALAIA</t>
  </si>
  <si>
    <t>ATHINAI "ELEFTHERIOS VENIZELOS"</t>
  </si>
  <si>
    <t>CHANIA "IOANNIS DASKALOGIANNIS"</t>
  </si>
  <si>
    <t>CHIOS "OMIROS"</t>
  </si>
  <si>
    <t>IKARIA "IKAROS"</t>
  </si>
  <si>
    <t>IOANNINA "KING PYRROS"</t>
  </si>
  <si>
    <t>IRAKLEIO "NIKOS KAZANTZAKIS"</t>
  </si>
  <si>
    <t>KALAMATA</t>
  </si>
  <si>
    <t>KALYMNOS</t>
  </si>
  <si>
    <t>KARPATHOS</t>
  </si>
  <si>
    <t>KASOS</t>
  </si>
  <si>
    <t>KASTELORIZO</t>
  </si>
  <si>
    <t>KASTORIA "ARISTOTELIS"</t>
  </si>
  <si>
    <t>KAVALA "MEGAS ALEXANDROS"</t>
  </si>
  <si>
    <t>KEFALLINIA</t>
  </si>
  <si>
    <t>KERKYRA "IOANNIS KAPODISTRIAS"</t>
  </si>
  <si>
    <t>KOS "IPPOKRATIS"</t>
  </si>
  <si>
    <t>KOZANI "FILIPPOS"</t>
  </si>
  <si>
    <t>KYTHIRA "ALEXANDROS ONASIS"</t>
  </si>
  <si>
    <t>LEROS</t>
  </si>
  <si>
    <t>LIMNOS "IFAISTOS"</t>
  </si>
  <si>
    <t>MILOS</t>
  </si>
  <si>
    <t>MYKONOS</t>
  </si>
  <si>
    <t>MYTILINI "ODYSSEAS ELYTIS"</t>
  </si>
  <si>
    <t>NAXOS</t>
  </si>
  <si>
    <t xml:space="preserve">NEA ANCHIALOS     </t>
  </si>
  <si>
    <t>PAROS</t>
  </si>
  <si>
    <t>RODOS "DIAGORAS"</t>
  </si>
  <si>
    <t>SAMOS "ARISTARCHOS O SAMIOS"</t>
  </si>
  <si>
    <t>SANTORINI</t>
  </si>
  <si>
    <t>SITEIA</t>
  </si>
  <si>
    <t>SKIATHOS "ALEXANDROS PAPADIAMANTIS"</t>
  </si>
  <si>
    <t>SKYROS</t>
  </si>
  <si>
    <t>SYROS "DIMITRIOS VIKELAS"</t>
  </si>
  <si>
    <t>THESSALONIKI "MAKEDONIA"</t>
  </si>
  <si>
    <t>ZAKYNTHOS "DIONYSIOS SOLOMOS"</t>
  </si>
  <si>
    <t>PERCENTAGE (%)</t>
  </si>
  <si>
    <t>AIRPORTS TRAFFIC</t>
  </si>
  <si>
    <t>INTERNATIONAL</t>
  </si>
  <si>
    <t>PAX</t>
  </si>
  <si>
    <t xml:space="preserve">JULY 2020 - PROVISIONAL DATA </t>
  </si>
  <si>
    <t xml:space="preserve">AUGUST 2020 - PROVISIONAL DATA </t>
  </si>
  <si>
    <t xml:space="preserve">SEPTEMBER 2020 - PROVISIONAL DATA </t>
  </si>
  <si>
    <t xml:space="preserve">OCTOBER 2020 - PROVISIONAL DATA </t>
  </si>
  <si>
    <t xml:space="preserve">NOVEMBER 2020 - PROVISIONAL DATA </t>
  </si>
  <si>
    <t xml:space="preserve">DECEMBER 2020 - PROVISIONAL DATA </t>
  </si>
  <si>
    <t>Sources: HCAA, AIA, Fraport-Greece airports reports</t>
  </si>
  <si>
    <t xml:space="preserve">              MINISTRY OF INFRASTRUCTURE AND TRANSPORT</t>
  </si>
  <si>
    <t xml:space="preserve">                         HELLENIC CIVIL AVIATION AUTHORITY</t>
  </si>
  <si>
    <t xml:space="preserve">                                         HELLENIC REPUBLIC</t>
  </si>
  <si>
    <t xml:space="preserve">AKTION </t>
  </si>
  <si>
    <t>Coding:ELOT 743</t>
  </si>
  <si>
    <t>JANUARY 2020 (Final)</t>
  </si>
  <si>
    <t>JANUARY 2019 (Final)</t>
  </si>
  <si>
    <t>2019 (Final)</t>
  </si>
  <si>
    <t>2020 (Provisional)</t>
  </si>
  <si>
    <t>FEBRUARY 2019 (Final)</t>
  </si>
  <si>
    <t>SEPTEMBER 2019 (Final)</t>
  </si>
  <si>
    <t>SEPTEMBER 2020 (Provisional)</t>
  </si>
  <si>
    <t>AUGUST 2019 (Final)</t>
  </si>
  <si>
    <t>AUGUST 2020 (Provisional)</t>
  </si>
  <si>
    <t>FEBRUARY 2020 (Final)</t>
  </si>
  <si>
    <t>MARCH 2019 (Final)</t>
  </si>
  <si>
    <t>JUNE 2019 (Final)</t>
  </si>
  <si>
    <t>JULY 2019 (Final)</t>
  </si>
  <si>
    <t>JULY 2020 (Provisional)</t>
  </si>
  <si>
    <t>MARCH 2020 (Final)</t>
  </si>
  <si>
    <t>OCTOBER 2019 (Final)</t>
  </si>
  <si>
    <t>OCTOBER 2020 (Provisional)</t>
  </si>
  <si>
    <t>APRIL 2019 (Final)</t>
  </si>
  <si>
    <t>APRIL 2020 (Final)</t>
  </si>
  <si>
    <t>MAY 2019 (Final)</t>
  </si>
  <si>
    <t>MAY 2020 (Final))</t>
  </si>
  <si>
    <t>JUNE 2020 (Final)</t>
  </si>
  <si>
    <t>NOVEMBER 2020 (Provisional)</t>
  </si>
  <si>
    <t xml:space="preserve">JANUARY 2020 - FINAL RESULTS </t>
  </si>
  <si>
    <t xml:space="preserve">FEBRUARY 2020 - FINAL RESULTS </t>
  </si>
  <si>
    <t xml:space="preserve">MARCH 2020 - FINAL RESULTS </t>
  </si>
  <si>
    <t xml:space="preserve">APRIL 2020 - FINAL RESULTS </t>
  </si>
  <si>
    <t xml:space="preserve">MAY 2020 - FINAL RESULTS </t>
  </si>
  <si>
    <t>JUNE 2020 - FINAL RESULTS</t>
  </si>
  <si>
    <t xml:space="preserve">2020 -  TOTAL CURRENT DATA </t>
  </si>
  <si>
    <t>NOVEMBER 2019 (Final)</t>
  </si>
  <si>
    <t>DECEMBER 2019 (Final)</t>
  </si>
  <si>
    <t>DECEMBER 2020 (Provisional)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</si>
</sst>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24">
    <font>
      <sz val="10"/>
      <name val="Arial Greek"/>
      <charset val="161"/>
    </font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0"/>
      <name val="Arial Greek"/>
      <charset val="161"/>
    </font>
    <font>
      <b/>
      <i/>
      <sz val="10"/>
      <name val="Arial"/>
      <family val="2"/>
    </font>
    <font>
      <b/>
      <u/>
      <sz val="10"/>
      <name val="Arial Greek"/>
      <family val="2"/>
      <charset val="161"/>
    </font>
    <font>
      <sz val="11"/>
      <name val="Arial"/>
      <family val="2"/>
    </font>
    <font>
      <sz val="12"/>
      <name val="Arial"/>
      <family val="2"/>
      <charset val="161"/>
    </font>
    <font>
      <b/>
      <sz val="14"/>
      <name val="Arial"/>
      <family val="2"/>
      <charset val="161"/>
    </font>
    <font>
      <sz val="13"/>
      <name val="Arial"/>
      <family val="2"/>
      <charset val="161"/>
    </font>
    <font>
      <sz val="12"/>
      <color rgb="FF7030A0"/>
      <name val="Arial"/>
      <family val="2"/>
      <charset val="161"/>
    </font>
    <font>
      <sz val="12"/>
      <color rgb="FF7030A0"/>
      <name val="Arial Greek"/>
      <charset val="161"/>
    </font>
    <font>
      <sz val="12"/>
      <color theme="0"/>
      <name val="Arial"/>
      <family val="2"/>
      <charset val="161"/>
    </font>
    <font>
      <sz val="13"/>
      <color theme="0"/>
      <name val="Arial"/>
      <family val="2"/>
      <charset val="161"/>
    </font>
    <font>
      <b/>
      <sz val="14"/>
      <color rgb="FF393939"/>
      <name val="Arial"/>
      <family val="2"/>
      <charset val="161"/>
    </font>
    <font>
      <sz val="13"/>
      <name val="Arial Greek"/>
      <charset val="161"/>
    </font>
    <font>
      <sz val="14"/>
      <name val="Arial Greek"/>
      <charset val="161"/>
    </font>
    <font>
      <i/>
      <sz val="14"/>
      <color rgb="FF7030A0"/>
      <name val="Arial"/>
      <family val="2"/>
      <charset val="161"/>
    </font>
    <font>
      <sz val="13"/>
      <color theme="0"/>
      <name val="Arial Greek"/>
      <charset val="161"/>
    </font>
    <font>
      <sz val="11"/>
      <color theme="0"/>
      <name val="Arial"/>
      <family val="2"/>
      <charset val="161"/>
    </font>
    <font>
      <sz val="13"/>
      <color rgb="FF7030A0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86">
    <xf numFmtId="0" fontId="0" fillId="0" borderId="0" xfId="0"/>
    <xf numFmtId="0" fontId="4" fillId="0" borderId="0" xfId="0" applyFont="1" applyBorder="1"/>
    <xf numFmtId="0" fontId="0" fillId="0" borderId="0" xfId="0" applyBorder="1"/>
    <xf numFmtId="0" fontId="2" fillId="0" borderId="0" xfId="0" applyFont="1" applyFill="1" applyBorder="1"/>
    <xf numFmtId="0" fontId="2" fillId="0" borderId="0" xfId="0" applyFont="1" applyBorder="1"/>
    <xf numFmtId="164" fontId="2" fillId="0" borderId="0" xfId="0" applyNumberFormat="1" applyFont="1" applyBorder="1"/>
    <xf numFmtId="0" fontId="8" fillId="0" borderId="0" xfId="0" applyFont="1" applyFill="1" applyBorder="1"/>
    <xf numFmtId="0" fontId="0" fillId="0" borderId="0" xfId="0" applyFont="1" applyBorder="1"/>
    <xf numFmtId="0" fontId="1" fillId="0" borderId="0" xfId="0" applyFont="1" applyBorder="1"/>
    <xf numFmtId="0" fontId="7" fillId="0" borderId="0" xfId="0" applyFont="1" applyBorder="1"/>
    <xf numFmtId="0" fontId="9" fillId="0" borderId="0" xfId="0" applyFont="1" applyBorder="1"/>
    <xf numFmtId="0" fontId="5" fillId="0" borderId="0" xfId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5" fillId="0" borderId="0" xfId="0" applyFont="1" applyBorder="1"/>
    <xf numFmtId="0" fontId="10" fillId="0" borderId="0" xfId="0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11" fillId="0" borderId="0" xfId="0" applyFont="1" applyBorder="1" applyAlignment="1">
      <alignment horizontal="center"/>
    </xf>
    <xf numFmtId="0" fontId="0" fillId="2" borderId="0" xfId="0" applyFill="1" applyBorder="1"/>
    <xf numFmtId="0" fontId="16" fillId="3" borderId="0" xfId="0" applyFont="1" applyFill="1" applyBorder="1" applyAlignment="1">
      <alignment horizontal="center"/>
    </xf>
    <xf numFmtId="0" fontId="14" fillId="2" borderId="0" xfId="0" applyFont="1" applyFill="1" applyBorder="1" applyAlignment="1"/>
    <xf numFmtId="165" fontId="12" fillId="0" borderId="0" xfId="0" applyNumberFormat="1" applyFont="1" applyBorder="1"/>
    <xf numFmtId="0" fontId="17" fillId="0" borderId="0" xfId="0" applyFont="1" applyBorder="1" applyAlignment="1">
      <alignment vertical="top" wrapText="1"/>
    </xf>
    <xf numFmtId="165" fontId="12" fillId="3" borderId="0" xfId="0" applyNumberFormat="1" applyFont="1" applyFill="1" applyBorder="1"/>
    <xf numFmtId="0" fontId="13" fillId="0" borderId="0" xfId="0" applyFont="1" applyBorder="1"/>
    <xf numFmtId="0" fontId="12" fillId="0" borderId="0" xfId="0" quotePrefix="1" applyFont="1" applyBorder="1"/>
    <xf numFmtId="0" fontId="16" fillId="3" borderId="0" xfId="0" applyFont="1" applyFill="1" applyBorder="1"/>
    <xf numFmtId="165" fontId="10" fillId="0" borderId="0" xfId="0" applyNumberFormat="1" applyFont="1" applyBorder="1"/>
    <xf numFmtId="164" fontId="10" fillId="0" borderId="0" xfId="0" applyNumberFormat="1" applyFont="1" applyBorder="1"/>
    <xf numFmtId="3" fontId="12" fillId="0" borderId="0" xfId="0" applyNumberFormat="1" applyFont="1" applyBorder="1"/>
    <xf numFmtId="3" fontId="12" fillId="0" borderId="0" xfId="0" quotePrefix="1" applyNumberFormat="1" applyFont="1" applyBorder="1"/>
    <xf numFmtId="3" fontId="10" fillId="0" borderId="0" xfId="0" applyNumberFormat="1" applyFont="1" applyBorder="1"/>
    <xf numFmtId="0" fontId="18" fillId="0" borderId="0" xfId="0" applyFont="1" applyBorder="1"/>
    <xf numFmtId="3" fontId="12" fillId="3" borderId="0" xfId="0" applyNumberFormat="1" applyFont="1" applyFill="1" applyBorder="1"/>
    <xf numFmtId="3" fontId="10" fillId="0" borderId="0" xfId="1" applyNumberFormat="1" applyFont="1" applyBorder="1"/>
    <xf numFmtId="3" fontId="12" fillId="0" borderId="0" xfId="1" applyNumberFormat="1" applyFont="1" applyBorder="1"/>
    <xf numFmtId="0" fontId="19" fillId="0" borderId="0" xfId="0" applyFont="1" applyBorder="1"/>
    <xf numFmtId="0" fontId="16" fillId="3" borderId="0" xfId="0" applyFont="1" applyFill="1" applyBorder="1" applyAlignment="1">
      <alignment horizontal="center"/>
    </xf>
    <xf numFmtId="0" fontId="15" fillId="3" borderId="1" xfId="0" applyFont="1" applyFill="1" applyBorder="1"/>
    <xf numFmtId="0" fontId="16" fillId="3" borderId="1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2" xfId="0" applyFont="1" applyFill="1" applyBorder="1"/>
    <xf numFmtId="0" fontId="16" fillId="3" borderId="1" xfId="0" applyFont="1" applyFill="1" applyBorder="1"/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Continuous"/>
    </xf>
    <xf numFmtId="0" fontId="16" fillId="3" borderId="0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0" fillId="0" borderId="1" xfId="0" applyFont="1" applyBorder="1" applyAlignment="1"/>
    <xf numFmtId="3" fontId="12" fillId="3" borderId="1" xfId="0" applyNumberFormat="1" applyFont="1" applyFill="1" applyBorder="1"/>
    <xf numFmtId="3" fontId="16" fillId="3" borderId="0" xfId="0" applyNumberFormat="1" applyFont="1" applyFill="1" applyBorder="1"/>
    <xf numFmtId="3" fontId="16" fillId="3" borderId="1" xfId="0" applyNumberFormat="1" applyFont="1" applyFill="1" applyBorder="1"/>
    <xf numFmtId="165" fontId="21" fillId="3" borderId="0" xfId="0" applyNumberFormat="1" applyFont="1" applyFill="1" applyBorder="1"/>
    <xf numFmtId="0" fontId="22" fillId="3" borderId="1" xfId="0" applyFont="1" applyFill="1" applyBorder="1" applyAlignment="1">
      <alignment horizontal="center"/>
    </xf>
    <xf numFmtId="0" fontId="23" fillId="0" borderId="0" xfId="0" applyFont="1" applyBorder="1" applyAlignment="1"/>
    <xf numFmtId="3" fontId="12" fillId="2" borderId="0" xfId="0" applyNumberFormat="1" applyFont="1" applyFill="1" applyBorder="1"/>
    <xf numFmtId="0" fontId="16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23" fillId="0" borderId="0" xfId="0" applyFont="1" applyBorder="1"/>
    <xf numFmtId="0" fontId="16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2">
    <cellStyle name="Βασικό_Φύλλο1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3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4587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3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4587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3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4587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5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4587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3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952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4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4587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4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4587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3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4587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4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4587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3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4587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3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4587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3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4587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0</xdr:row>
      <xdr:rowOff>63500</xdr:rowOff>
    </xdr:from>
    <xdr:to>
      <xdr:col>10</xdr:col>
      <xdr:colOff>920750</xdr:colOff>
      <xdr:row>2</xdr:row>
      <xdr:rowOff>144401</xdr:rowOff>
    </xdr:to>
    <xdr:pic>
      <xdr:nvPicPr>
        <xdr:cNvPr id="3" name="Εικόνα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45875" y="63500"/>
          <a:ext cx="746125" cy="46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oleObject" Target="../embeddings/oleObject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oleObject" Target="../embeddings/oleObject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oleObject" Target="../embeddings/oleObject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1"/>
  <dimension ref="A1:K57"/>
  <sheetViews>
    <sheetView zoomScale="80" zoomScaleNormal="80" workbookViewId="0">
      <pane ySplit="6" topLeftCell="A7" activePane="bottomLeft" state="frozen"/>
      <selection pane="bottomLeft" activeCell="N19" sqref="N19"/>
    </sheetView>
  </sheetViews>
  <sheetFormatPr defaultRowHeight="12.5"/>
  <cols>
    <col min="1" max="1" width="38.6328125" style="2" customWidth="1"/>
    <col min="2" max="11" width="13.6328125" style="2" customWidth="1"/>
    <col min="12" max="16384" width="8.7265625" style="2"/>
  </cols>
  <sheetData>
    <row r="1" spans="1:11" ht="15" customHeight="1">
      <c r="A1" s="21" t="s">
        <v>63</v>
      </c>
      <c r="B1" s="13"/>
      <c r="C1" s="13"/>
      <c r="D1" s="13"/>
      <c r="E1" s="12"/>
      <c r="F1" s="50" t="s">
        <v>51</v>
      </c>
      <c r="H1" s="14"/>
      <c r="I1" s="14"/>
    </row>
    <row r="2" spans="1:11" ht="15" customHeight="1">
      <c r="A2" s="21" t="s">
        <v>61</v>
      </c>
      <c r="B2" s="12"/>
      <c r="C2" s="12"/>
      <c r="D2"/>
      <c r="E2" s="12"/>
      <c r="F2" s="50" t="s">
        <v>89</v>
      </c>
      <c r="H2" s="14"/>
      <c r="I2" s="14"/>
    </row>
    <row r="3" spans="1:11" ht="15" customHeight="1">
      <c r="A3" s="27" t="s">
        <v>62</v>
      </c>
      <c r="B3" s="22"/>
      <c r="C3" s="23"/>
      <c r="D3" s="22"/>
      <c r="E3" s="22"/>
      <c r="F3" s="22"/>
      <c r="H3" s="14"/>
      <c r="I3" s="14"/>
      <c r="J3" s="25"/>
      <c r="K3" s="25"/>
    </row>
    <row r="4" spans="1:11" ht="15" customHeight="1">
      <c r="A4" s="45"/>
      <c r="B4" s="80" t="s">
        <v>6</v>
      </c>
      <c r="C4" s="81"/>
      <c r="D4" s="82"/>
      <c r="E4" s="80" t="s">
        <v>52</v>
      </c>
      <c r="F4" s="81"/>
      <c r="G4" s="82"/>
      <c r="H4" s="77" t="s">
        <v>7</v>
      </c>
      <c r="I4" s="78"/>
      <c r="J4" s="79" t="s">
        <v>50</v>
      </c>
      <c r="K4" s="79"/>
    </row>
    <row r="5" spans="1:11" ht="15" customHeight="1">
      <c r="A5" s="54" t="s">
        <v>1</v>
      </c>
      <c r="B5" s="55" t="s">
        <v>2</v>
      </c>
      <c r="C5" s="79" t="s">
        <v>3</v>
      </c>
      <c r="D5" s="78"/>
      <c r="E5" s="55" t="s">
        <v>2</v>
      </c>
      <c r="F5" s="79" t="s">
        <v>3</v>
      </c>
      <c r="G5" s="78"/>
      <c r="H5" s="55" t="s">
        <v>2</v>
      </c>
      <c r="I5" s="54" t="s">
        <v>53</v>
      </c>
      <c r="J5" s="53" t="s">
        <v>2</v>
      </c>
      <c r="K5" s="53" t="s">
        <v>53</v>
      </c>
    </row>
    <row r="6" spans="1:11" ht="15" customHeight="1">
      <c r="A6" s="61" t="s">
        <v>65</v>
      </c>
      <c r="B6" s="55" t="s">
        <v>8</v>
      </c>
      <c r="C6" s="53" t="s">
        <v>9</v>
      </c>
      <c r="D6" s="54" t="s">
        <v>10</v>
      </c>
      <c r="E6" s="55" t="s">
        <v>8</v>
      </c>
      <c r="F6" s="53" t="s">
        <v>9</v>
      </c>
      <c r="G6" s="54" t="s">
        <v>10</v>
      </c>
      <c r="H6" s="55" t="s">
        <v>8</v>
      </c>
      <c r="I6" s="54" t="s">
        <v>8</v>
      </c>
      <c r="J6" s="53" t="s">
        <v>8</v>
      </c>
      <c r="K6" s="53" t="s">
        <v>8</v>
      </c>
    </row>
    <row r="7" spans="1:11" ht="15" customHeight="1">
      <c r="A7" s="21" t="s">
        <v>11</v>
      </c>
      <c r="B7" s="63">
        <v>44</v>
      </c>
      <c r="C7" s="63">
        <v>22</v>
      </c>
      <c r="D7" s="63">
        <v>14</v>
      </c>
      <c r="E7" s="63">
        <v>1</v>
      </c>
      <c r="F7" s="63">
        <v>5</v>
      </c>
      <c r="G7" s="63">
        <v>0</v>
      </c>
      <c r="H7" s="36">
        <f t="shared" ref="H7:H45" si="0">B7+E7</f>
        <v>45</v>
      </c>
      <c r="I7" s="36">
        <f t="shared" ref="I7:I45" si="1">C7+D7+F7+G7</f>
        <v>41</v>
      </c>
      <c r="J7" s="28">
        <f>H7/$H$47</f>
        <v>1.9650655021834062E-3</v>
      </c>
      <c r="K7" s="28">
        <f>I7/$I$47</f>
        <v>1.8196472192239959E-5</v>
      </c>
    </row>
    <row r="8" spans="1:11" ht="15" customHeight="1">
      <c r="A8" s="21" t="s">
        <v>12</v>
      </c>
      <c r="B8" s="63">
        <v>244</v>
      </c>
      <c r="C8" s="63">
        <v>9512</v>
      </c>
      <c r="D8" s="63">
        <v>9748</v>
      </c>
      <c r="E8" s="63">
        <v>0</v>
      </c>
      <c r="F8" s="63">
        <v>0</v>
      </c>
      <c r="G8" s="63">
        <v>0</v>
      </c>
      <c r="H8" s="36">
        <f t="shared" si="0"/>
        <v>244</v>
      </c>
      <c r="I8" s="36">
        <f t="shared" si="1"/>
        <v>19260</v>
      </c>
      <c r="J8" s="28">
        <f t="shared" ref="J8:J45" si="2">H8/$H$47</f>
        <v>1.0655021834061135E-2</v>
      </c>
      <c r="K8" s="28">
        <f t="shared" ref="K8:K45" si="3">I8/$I$47</f>
        <v>8.5479037664034536E-3</v>
      </c>
    </row>
    <row r="9" spans="1:11" ht="15" customHeight="1">
      <c r="A9" s="21" t="s">
        <v>13</v>
      </c>
      <c r="B9" s="63">
        <v>1</v>
      </c>
      <c r="C9" s="63">
        <v>0</v>
      </c>
      <c r="D9" s="63">
        <v>1</v>
      </c>
      <c r="E9" s="63">
        <v>1</v>
      </c>
      <c r="F9" s="63">
        <v>0</v>
      </c>
      <c r="G9" s="63">
        <v>0</v>
      </c>
      <c r="H9" s="36">
        <f t="shared" si="0"/>
        <v>2</v>
      </c>
      <c r="I9" s="36">
        <f t="shared" si="1"/>
        <v>1</v>
      </c>
      <c r="J9" s="28">
        <f t="shared" si="2"/>
        <v>8.733624454148471E-5</v>
      </c>
      <c r="K9" s="28">
        <f t="shared" si="3"/>
        <v>4.4381639493268191E-7</v>
      </c>
    </row>
    <row r="10" spans="1:11" ht="15" customHeight="1">
      <c r="A10" s="21" t="s">
        <v>14</v>
      </c>
      <c r="B10" s="63">
        <v>46</v>
      </c>
      <c r="C10" s="63">
        <v>237</v>
      </c>
      <c r="D10" s="63">
        <v>211</v>
      </c>
      <c r="E10" s="63">
        <v>0</v>
      </c>
      <c r="F10" s="63">
        <v>0</v>
      </c>
      <c r="G10" s="63">
        <v>0</v>
      </c>
      <c r="H10" s="36">
        <f t="shared" si="0"/>
        <v>46</v>
      </c>
      <c r="I10" s="36">
        <f t="shared" si="1"/>
        <v>448</v>
      </c>
      <c r="J10" s="28">
        <f t="shared" si="2"/>
        <v>2.0087336244541485E-3</v>
      </c>
      <c r="K10" s="28">
        <f t="shared" si="3"/>
        <v>1.988297449298415E-4</v>
      </c>
    </row>
    <row r="11" spans="1:11" ht="15" customHeight="1">
      <c r="A11" s="21" t="s">
        <v>15</v>
      </c>
      <c r="B11" s="63">
        <v>5352</v>
      </c>
      <c r="C11" s="63">
        <v>221200</v>
      </c>
      <c r="D11" s="63">
        <v>212399</v>
      </c>
      <c r="E11" s="63">
        <v>8276</v>
      </c>
      <c r="F11" s="63">
        <v>497820</v>
      </c>
      <c r="G11" s="63">
        <v>528019</v>
      </c>
      <c r="H11" s="36">
        <f t="shared" si="0"/>
        <v>13628</v>
      </c>
      <c r="I11" s="36">
        <f t="shared" si="1"/>
        <v>1459438</v>
      </c>
      <c r="J11" s="28">
        <f t="shared" si="2"/>
        <v>0.59510917030567689</v>
      </c>
      <c r="K11" s="28">
        <f t="shared" si="3"/>
        <v>0.64772251178776341</v>
      </c>
    </row>
    <row r="12" spans="1:11" ht="15" customHeight="1">
      <c r="A12" s="21" t="s">
        <v>16</v>
      </c>
      <c r="B12" s="63">
        <v>426</v>
      </c>
      <c r="C12" s="63">
        <v>23637</v>
      </c>
      <c r="D12" s="63">
        <v>23590</v>
      </c>
      <c r="E12" s="63">
        <v>22</v>
      </c>
      <c r="F12" s="63">
        <v>1204</v>
      </c>
      <c r="G12" s="63">
        <v>1096</v>
      </c>
      <c r="H12" s="36">
        <f t="shared" si="0"/>
        <v>448</v>
      </c>
      <c r="I12" s="36">
        <f t="shared" si="1"/>
        <v>49527</v>
      </c>
      <c r="J12" s="28">
        <f t="shared" si="2"/>
        <v>1.9563318777292577E-2</v>
      </c>
      <c r="K12" s="28">
        <f t="shared" si="3"/>
        <v>2.1980894591830939E-2</v>
      </c>
    </row>
    <row r="13" spans="1:11" ht="15" customHeight="1">
      <c r="A13" s="21" t="s">
        <v>17</v>
      </c>
      <c r="B13" s="63">
        <v>342</v>
      </c>
      <c r="C13" s="63">
        <v>7633</v>
      </c>
      <c r="D13" s="63">
        <v>8211</v>
      </c>
      <c r="E13" s="63">
        <v>0</v>
      </c>
      <c r="F13" s="63">
        <v>0</v>
      </c>
      <c r="G13" s="63">
        <v>0</v>
      </c>
      <c r="H13" s="36">
        <f t="shared" si="0"/>
        <v>342</v>
      </c>
      <c r="I13" s="36">
        <f t="shared" si="1"/>
        <v>15844</v>
      </c>
      <c r="J13" s="28">
        <f t="shared" si="2"/>
        <v>1.4934497816593886E-2</v>
      </c>
      <c r="K13" s="28">
        <f t="shared" si="3"/>
        <v>7.0318269613134123E-3</v>
      </c>
    </row>
    <row r="14" spans="1:11" ht="15" customHeight="1">
      <c r="A14" s="21" t="s">
        <v>18</v>
      </c>
      <c r="B14" s="63">
        <v>68</v>
      </c>
      <c r="C14" s="63">
        <v>737</v>
      </c>
      <c r="D14" s="63">
        <v>941</v>
      </c>
      <c r="E14" s="63">
        <v>0</v>
      </c>
      <c r="F14" s="63">
        <v>0</v>
      </c>
      <c r="G14" s="63">
        <v>0</v>
      </c>
      <c r="H14" s="36">
        <f t="shared" si="0"/>
        <v>68</v>
      </c>
      <c r="I14" s="36">
        <f t="shared" si="1"/>
        <v>1678</v>
      </c>
      <c r="J14" s="28">
        <f t="shared" si="2"/>
        <v>2.9694323144104804E-3</v>
      </c>
      <c r="K14" s="28">
        <f t="shared" si="3"/>
        <v>7.4472391069704033E-4</v>
      </c>
    </row>
    <row r="15" spans="1:11" ht="15" customHeight="1">
      <c r="A15" s="21" t="s">
        <v>19</v>
      </c>
      <c r="B15" s="63">
        <v>158</v>
      </c>
      <c r="C15" s="63">
        <v>3779</v>
      </c>
      <c r="D15" s="63">
        <v>4337</v>
      </c>
      <c r="E15" s="63">
        <v>2</v>
      </c>
      <c r="F15" s="63">
        <v>4</v>
      </c>
      <c r="G15" s="63">
        <v>0</v>
      </c>
      <c r="H15" s="36">
        <f t="shared" si="0"/>
        <v>160</v>
      </c>
      <c r="I15" s="36">
        <f t="shared" si="1"/>
        <v>8120</v>
      </c>
      <c r="J15" s="28">
        <f t="shared" si="2"/>
        <v>6.9868995633187774E-3</v>
      </c>
      <c r="K15" s="28">
        <f t="shared" si="3"/>
        <v>3.6037891268533772E-3</v>
      </c>
    </row>
    <row r="16" spans="1:11" ht="15" customHeight="1">
      <c r="A16" s="21" t="s">
        <v>20</v>
      </c>
      <c r="B16" s="63">
        <v>870</v>
      </c>
      <c r="C16" s="63">
        <v>46972</v>
      </c>
      <c r="D16" s="63">
        <v>48585</v>
      </c>
      <c r="E16" s="63">
        <v>112</v>
      </c>
      <c r="F16" s="63">
        <v>1857</v>
      </c>
      <c r="G16" s="63">
        <v>718</v>
      </c>
      <c r="H16" s="36">
        <f t="shared" si="0"/>
        <v>982</v>
      </c>
      <c r="I16" s="36">
        <f t="shared" si="1"/>
        <v>98132</v>
      </c>
      <c r="J16" s="28">
        <f t="shared" si="2"/>
        <v>4.2882096069868994E-2</v>
      </c>
      <c r="K16" s="28">
        <f t="shared" si="3"/>
        <v>4.3552590467533944E-2</v>
      </c>
    </row>
    <row r="17" spans="1:11" ht="15" customHeight="1">
      <c r="A17" s="21" t="s">
        <v>21</v>
      </c>
      <c r="B17" s="63">
        <v>26</v>
      </c>
      <c r="C17" s="63">
        <v>588</v>
      </c>
      <c r="D17" s="63">
        <v>788</v>
      </c>
      <c r="E17" s="63">
        <v>12</v>
      </c>
      <c r="F17" s="63">
        <v>2</v>
      </c>
      <c r="G17" s="63">
        <v>5</v>
      </c>
      <c r="H17" s="36">
        <f t="shared" si="0"/>
        <v>38</v>
      </c>
      <c r="I17" s="36">
        <f t="shared" si="1"/>
        <v>1383</v>
      </c>
      <c r="J17" s="28">
        <f t="shared" si="2"/>
        <v>1.6593886462882095E-3</v>
      </c>
      <c r="K17" s="28">
        <f t="shared" si="3"/>
        <v>6.1379807419189908E-4</v>
      </c>
    </row>
    <row r="18" spans="1:11" ht="15" customHeight="1">
      <c r="A18" s="21" t="s">
        <v>22</v>
      </c>
      <c r="B18" s="63">
        <v>50</v>
      </c>
      <c r="C18" s="63">
        <v>205</v>
      </c>
      <c r="D18" s="63">
        <v>215</v>
      </c>
      <c r="E18" s="63">
        <v>0</v>
      </c>
      <c r="F18" s="63">
        <v>0</v>
      </c>
      <c r="G18" s="63">
        <v>0</v>
      </c>
      <c r="H18" s="36">
        <f t="shared" si="0"/>
        <v>50</v>
      </c>
      <c r="I18" s="36">
        <f t="shared" si="1"/>
        <v>420</v>
      </c>
      <c r="J18" s="28">
        <f t="shared" si="2"/>
        <v>2.1834061135371178E-3</v>
      </c>
      <c r="K18" s="28">
        <f t="shared" si="3"/>
        <v>1.8640288587172641E-4</v>
      </c>
    </row>
    <row r="19" spans="1:11" ht="15" customHeight="1">
      <c r="A19" s="21" t="s">
        <v>23</v>
      </c>
      <c r="B19" s="63">
        <v>104</v>
      </c>
      <c r="C19" s="63">
        <v>1588</v>
      </c>
      <c r="D19" s="63">
        <v>1332</v>
      </c>
      <c r="E19" s="63">
        <v>0</v>
      </c>
      <c r="F19" s="63">
        <v>0</v>
      </c>
      <c r="G19" s="63">
        <v>0</v>
      </c>
      <c r="H19" s="36">
        <f t="shared" si="0"/>
        <v>104</v>
      </c>
      <c r="I19" s="36">
        <f t="shared" si="1"/>
        <v>2920</v>
      </c>
      <c r="J19" s="28">
        <f t="shared" si="2"/>
        <v>4.5414847161572049E-3</v>
      </c>
      <c r="K19" s="28">
        <f t="shared" si="3"/>
        <v>1.2959438732034311E-3</v>
      </c>
    </row>
    <row r="20" spans="1:11" ht="15" customHeight="1">
      <c r="A20" s="21" t="s">
        <v>24</v>
      </c>
      <c r="B20" s="63">
        <v>26</v>
      </c>
      <c r="C20" s="63">
        <v>22</v>
      </c>
      <c r="D20" s="63">
        <v>49</v>
      </c>
      <c r="E20" s="63">
        <v>0</v>
      </c>
      <c r="F20" s="63">
        <v>0</v>
      </c>
      <c r="G20" s="63">
        <v>0</v>
      </c>
      <c r="H20" s="36">
        <f t="shared" si="0"/>
        <v>26</v>
      </c>
      <c r="I20" s="36">
        <f t="shared" si="1"/>
        <v>71</v>
      </c>
      <c r="J20" s="28">
        <f t="shared" si="2"/>
        <v>1.1353711790393012E-3</v>
      </c>
      <c r="K20" s="28">
        <f t="shared" si="3"/>
        <v>3.1510964040220416E-5</v>
      </c>
    </row>
    <row r="21" spans="1:11" ht="15" customHeight="1">
      <c r="A21" s="21" t="s">
        <v>25</v>
      </c>
      <c r="B21" s="63">
        <v>24</v>
      </c>
      <c r="C21" s="63">
        <v>65</v>
      </c>
      <c r="D21" s="63">
        <v>81</v>
      </c>
      <c r="E21" s="63">
        <v>0</v>
      </c>
      <c r="F21" s="63">
        <v>0</v>
      </c>
      <c r="G21" s="63">
        <v>0</v>
      </c>
      <c r="H21" s="36">
        <f t="shared" si="0"/>
        <v>24</v>
      </c>
      <c r="I21" s="36">
        <f t="shared" si="1"/>
        <v>146</v>
      </c>
      <c r="J21" s="28">
        <f t="shared" si="2"/>
        <v>1.0480349344978166E-3</v>
      </c>
      <c r="K21" s="28">
        <f t="shared" si="3"/>
        <v>6.4797193660171568E-5</v>
      </c>
    </row>
    <row r="22" spans="1:11" ht="15" customHeight="1">
      <c r="A22" s="21" t="s">
        <v>26</v>
      </c>
      <c r="B22" s="63">
        <v>26</v>
      </c>
      <c r="C22" s="63">
        <v>95</v>
      </c>
      <c r="D22" s="63">
        <v>177</v>
      </c>
      <c r="E22" s="63">
        <v>0</v>
      </c>
      <c r="F22" s="63">
        <v>0</v>
      </c>
      <c r="G22" s="63">
        <v>0</v>
      </c>
      <c r="H22" s="36">
        <f t="shared" si="0"/>
        <v>26</v>
      </c>
      <c r="I22" s="36">
        <f t="shared" si="1"/>
        <v>272</v>
      </c>
      <c r="J22" s="28">
        <f t="shared" si="2"/>
        <v>1.1353711790393012E-3</v>
      </c>
      <c r="K22" s="28">
        <f t="shared" si="3"/>
        <v>1.2071805942168948E-4</v>
      </c>
    </row>
    <row r="23" spans="1:11" ht="15" customHeight="1">
      <c r="A23" s="21" t="s">
        <v>27</v>
      </c>
      <c r="B23" s="63">
        <v>85</v>
      </c>
      <c r="C23" s="63">
        <v>2247</v>
      </c>
      <c r="D23" s="63">
        <v>2585</v>
      </c>
      <c r="E23" s="63">
        <v>1</v>
      </c>
      <c r="F23" s="63">
        <v>0</v>
      </c>
      <c r="G23" s="63">
        <v>0</v>
      </c>
      <c r="H23" s="36">
        <f t="shared" si="0"/>
        <v>86</v>
      </c>
      <c r="I23" s="36">
        <f t="shared" si="1"/>
        <v>4832</v>
      </c>
      <c r="J23" s="28">
        <f t="shared" si="2"/>
        <v>3.7554585152838427E-3</v>
      </c>
      <c r="K23" s="28">
        <f t="shared" si="3"/>
        <v>2.144520820314719E-3</v>
      </c>
    </row>
    <row r="24" spans="1:11" ht="15" customHeight="1">
      <c r="A24" s="21" t="s">
        <v>28</v>
      </c>
      <c r="B24" s="63">
        <v>109</v>
      </c>
      <c r="C24" s="63">
        <v>1470</v>
      </c>
      <c r="D24" s="63">
        <v>1694</v>
      </c>
      <c r="E24" s="63">
        <v>3</v>
      </c>
      <c r="F24" s="63">
        <v>2</v>
      </c>
      <c r="G24" s="63">
        <v>4</v>
      </c>
      <c r="H24" s="36">
        <f t="shared" si="0"/>
        <v>112</v>
      </c>
      <c r="I24" s="36">
        <f t="shared" si="1"/>
        <v>3170</v>
      </c>
      <c r="J24" s="28">
        <f t="shared" si="2"/>
        <v>4.8908296943231443E-3</v>
      </c>
      <c r="K24" s="28">
        <f t="shared" si="3"/>
        <v>1.4068979719366018E-3</v>
      </c>
    </row>
    <row r="25" spans="1:11" ht="15" customHeight="1">
      <c r="A25" s="21" t="s">
        <v>29</v>
      </c>
      <c r="B25" s="63">
        <v>264</v>
      </c>
      <c r="C25" s="63">
        <v>10085</v>
      </c>
      <c r="D25" s="63">
        <v>10538</v>
      </c>
      <c r="E25" s="63">
        <v>14</v>
      </c>
      <c r="F25" s="63">
        <v>1</v>
      </c>
      <c r="G25" s="63">
        <v>0</v>
      </c>
      <c r="H25" s="36">
        <f t="shared" si="0"/>
        <v>278</v>
      </c>
      <c r="I25" s="36">
        <f t="shared" si="1"/>
        <v>20624</v>
      </c>
      <c r="J25" s="28">
        <f t="shared" si="2"/>
        <v>1.2139737991266376E-2</v>
      </c>
      <c r="K25" s="28">
        <f t="shared" si="3"/>
        <v>9.1532693290916328E-3</v>
      </c>
    </row>
    <row r="26" spans="1:11" ht="15" customHeight="1">
      <c r="A26" s="21" t="s">
        <v>30</v>
      </c>
      <c r="B26" s="63">
        <v>294</v>
      </c>
      <c r="C26" s="63">
        <v>9113</v>
      </c>
      <c r="D26" s="63">
        <v>8474</v>
      </c>
      <c r="E26" s="63">
        <v>4</v>
      </c>
      <c r="F26" s="63">
        <v>0</v>
      </c>
      <c r="G26" s="63">
        <v>0</v>
      </c>
      <c r="H26" s="36">
        <f t="shared" si="0"/>
        <v>298</v>
      </c>
      <c r="I26" s="36">
        <f t="shared" si="1"/>
        <v>17587</v>
      </c>
      <c r="J26" s="28">
        <f t="shared" si="2"/>
        <v>1.3013100436681222E-2</v>
      </c>
      <c r="K26" s="28">
        <f t="shared" si="3"/>
        <v>7.8053989376810767E-3</v>
      </c>
    </row>
    <row r="27" spans="1:11" ht="15" customHeight="1">
      <c r="A27" s="21" t="s">
        <v>31</v>
      </c>
      <c r="B27" s="63">
        <v>26</v>
      </c>
      <c r="C27" s="63">
        <v>83</v>
      </c>
      <c r="D27" s="63">
        <v>157</v>
      </c>
      <c r="E27" s="63">
        <v>0</v>
      </c>
      <c r="F27" s="63">
        <v>0</v>
      </c>
      <c r="G27" s="63">
        <v>0</v>
      </c>
      <c r="H27" s="36">
        <f t="shared" si="0"/>
        <v>26</v>
      </c>
      <c r="I27" s="36">
        <f t="shared" si="1"/>
        <v>240</v>
      </c>
      <c r="J27" s="28">
        <f t="shared" si="2"/>
        <v>1.1353711790393012E-3</v>
      </c>
      <c r="K27" s="28">
        <f t="shared" si="3"/>
        <v>1.0651593478384367E-4</v>
      </c>
    </row>
    <row r="28" spans="1:11" ht="15" customHeight="1">
      <c r="A28" s="21" t="s">
        <v>32</v>
      </c>
      <c r="B28" s="63">
        <v>36</v>
      </c>
      <c r="C28" s="63">
        <v>497</v>
      </c>
      <c r="D28" s="63">
        <v>588</v>
      </c>
      <c r="E28" s="63">
        <v>0</v>
      </c>
      <c r="F28" s="63">
        <v>0</v>
      </c>
      <c r="G28" s="63">
        <v>0</v>
      </c>
      <c r="H28" s="36">
        <f t="shared" si="0"/>
        <v>36</v>
      </c>
      <c r="I28" s="36">
        <f t="shared" si="1"/>
        <v>1085</v>
      </c>
      <c r="J28" s="28">
        <f t="shared" si="2"/>
        <v>1.5720524017467249E-3</v>
      </c>
      <c r="K28" s="28">
        <f t="shared" si="3"/>
        <v>4.8154078850195988E-4</v>
      </c>
    </row>
    <row r="29" spans="1:11" ht="15" customHeight="1">
      <c r="A29" s="21" t="s">
        <v>33</v>
      </c>
      <c r="B29" s="63">
        <v>60</v>
      </c>
      <c r="C29" s="63">
        <v>379</v>
      </c>
      <c r="D29" s="63">
        <v>465</v>
      </c>
      <c r="E29" s="63">
        <v>0</v>
      </c>
      <c r="F29" s="63">
        <v>0</v>
      </c>
      <c r="G29" s="63">
        <v>0</v>
      </c>
      <c r="H29" s="36">
        <f t="shared" si="0"/>
        <v>60</v>
      </c>
      <c r="I29" s="36">
        <f t="shared" si="1"/>
        <v>844</v>
      </c>
      <c r="J29" s="28">
        <f t="shared" si="2"/>
        <v>2.6200873362445414E-3</v>
      </c>
      <c r="K29" s="28">
        <f t="shared" si="3"/>
        <v>3.7458103732318352E-4</v>
      </c>
    </row>
    <row r="30" spans="1:11" ht="15" customHeight="1">
      <c r="A30" s="21" t="s">
        <v>34</v>
      </c>
      <c r="B30" s="63">
        <v>186</v>
      </c>
      <c r="C30" s="63">
        <v>2510</v>
      </c>
      <c r="D30" s="63">
        <v>2523</v>
      </c>
      <c r="E30" s="63">
        <v>0</v>
      </c>
      <c r="F30" s="63">
        <v>0</v>
      </c>
      <c r="G30" s="63">
        <v>0</v>
      </c>
      <c r="H30" s="36">
        <f t="shared" si="0"/>
        <v>186</v>
      </c>
      <c r="I30" s="36">
        <f t="shared" si="1"/>
        <v>5033</v>
      </c>
      <c r="J30" s="28">
        <f t="shared" si="2"/>
        <v>8.1222707423580787E-3</v>
      </c>
      <c r="K30" s="28">
        <f t="shared" si="3"/>
        <v>2.2337279156961882E-3</v>
      </c>
    </row>
    <row r="31" spans="1:11" ht="15" customHeight="1">
      <c r="A31" s="21" t="s">
        <v>35</v>
      </c>
      <c r="B31" s="63">
        <v>64</v>
      </c>
      <c r="C31" s="63">
        <v>910</v>
      </c>
      <c r="D31" s="63">
        <v>909</v>
      </c>
      <c r="E31" s="63">
        <v>0</v>
      </c>
      <c r="F31" s="63">
        <v>0</v>
      </c>
      <c r="G31" s="63">
        <v>0</v>
      </c>
      <c r="H31" s="36">
        <f t="shared" si="0"/>
        <v>64</v>
      </c>
      <c r="I31" s="36">
        <f t="shared" si="1"/>
        <v>1819</v>
      </c>
      <c r="J31" s="28">
        <f t="shared" si="2"/>
        <v>2.7947598253275107E-3</v>
      </c>
      <c r="K31" s="28">
        <f t="shared" si="3"/>
        <v>8.0730202238254848E-4</v>
      </c>
    </row>
    <row r="32" spans="1:11" ht="15" customHeight="1">
      <c r="A32" s="21" t="s">
        <v>36</v>
      </c>
      <c r="B32" s="63">
        <v>127</v>
      </c>
      <c r="C32" s="63">
        <v>3552</v>
      </c>
      <c r="D32" s="63">
        <v>3533</v>
      </c>
      <c r="E32" s="63">
        <v>3</v>
      </c>
      <c r="F32" s="63">
        <v>5</v>
      </c>
      <c r="G32" s="63">
        <v>5</v>
      </c>
      <c r="H32" s="36">
        <f t="shared" si="0"/>
        <v>130</v>
      </c>
      <c r="I32" s="36">
        <f t="shared" si="1"/>
        <v>7095</v>
      </c>
      <c r="J32" s="28">
        <f t="shared" si="2"/>
        <v>5.6768558951965069E-3</v>
      </c>
      <c r="K32" s="28">
        <f t="shared" si="3"/>
        <v>3.1488773220473784E-3</v>
      </c>
    </row>
    <row r="33" spans="1:11" ht="15" customHeight="1">
      <c r="A33" s="21" t="s">
        <v>37</v>
      </c>
      <c r="B33" s="63">
        <v>452</v>
      </c>
      <c r="C33" s="63">
        <v>12481</v>
      </c>
      <c r="D33" s="63">
        <v>12707</v>
      </c>
      <c r="E33" s="63">
        <v>2</v>
      </c>
      <c r="F33" s="63">
        <v>20</v>
      </c>
      <c r="G33" s="63">
        <v>26</v>
      </c>
      <c r="H33" s="36">
        <f t="shared" si="0"/>
        <v>454</v>
      </c>
      <c r="I33" s="36">
        <f t="shared" si="1"/>
        <v>25234</v>
      </c>
      <c r="J33" s="28">
        <f t="shared" si="2"/>
        <v>1.9825327510917031E-2</v>
      </c>
      <c r="K33" s="28">
        <f t="shared" si="3"/>
        <v>1.1199262909731295E-2</v>
      </c>
    </row>
    <row r="34" spans="1:11" ht="15" customHeight="1">
      <c r="A34" s="21" t="s">
        <v>38</v>
      </c>
      <c r="B34" s="63">
        <v>106</v>
      </c>
      <c r="C34" s="63">
        <v>1307</v>
      </c>
      <c r="D34" s="63">
        <v>1595</v>
      </c>
      <c r="E34" s="63">
        <v>0</v>
      </c>
      <c r="F34" s="63">
        <v>0</v>
      </c>
      <c r="G34" s="63">
        <v>0</v>
      </c>
      <c r="H34" s="36">
        <f t="shared" si="0"/>
        <v>106</v>
      </c>
      <c r="I34" s="36">
        <f t="shared" si="1"/>
        <v>2902</v>
      </c>
      <c r="J34" s="28">
        <f t="shared" si="2"/>
        <v>4.6288209606986904E-3</v>
      </c>
      <c r="K34" s="28">
        <f t="shared" si="3"/>
        <v>1.2879551780946429E-3</v>
      </c>
    </row>
    <row r="35" spans="1:11" ht="15" customHeight="1">
      <c r="A35" s="21" t="s">
        <v>39</v>
      </c>
      <c r="B35" s="63">
        <v>2</v>
      </c>
      <c r="C35" s="63">
        <v>38</v>
      </c>
      <c r="D35" s="63">
        <v>0</v>
      </c>
      <c r="E35" s="63">
        <v>0</v>
      </c>
      <c r="F35" s="63">
        <v>0</v>
      </c>
      <c r="G35" s="63">
        <v>0</v>
      </c>
      <c r="H35" s="36">
        <f t="shared" si="0"/>
        <v>2</v>
      </c>
      <c r="I35" s="36">
        <f t="shared" si="1"/>
        <v>38</v>
      </c>
      <c r="J35" s="28">
        <f t="shared" si="2"/>
        <v>8.733624454148471E-5</v>
      </c>
      <c r="K35" s="28">
        <f t="shared" si="3"/>
        <v>1.6865023007441914E-5</v>
      </c>
    </row>
    <row r="36" spans="1:11" ht="15" customHeight="1">
      <c r="A36" s="21" t="s">
        <v>40</v>
      </c>
      <c r="B36" s="63">
        <v>96</v>
      </c>
      <c r="C36" s="63">
        <v>2093</v>
      </c>
      <c r="D36" s="63">
        <v>2432</v>
      </c>
      <c r="E36" s="63">
        <v>0</v>
      </c>
      <c r="F36" s="63">
        <v>0</v>
      </c>
      <c r="G36" s="63">
        <v>0</v>
      </c>
      <c r="H36" s="36">
        <f t="shared" si="0"/>
        <v>96</v>
      </c>
      <c r="I36" s="36">
        <f t="shared" si="1"/>
        <v>4525</v>
      </c>
      <c r="J36" s="28">
        <f t="shared" si="2"/>
        <v>4.1921397379912663E-3</v>
      </c>
      <c r="K36" s="28">
        <f t="shared" si="3"/>
        <v>2.0082691870703857E-3</v>
      </c>
    </row>
    <row r="37" spans="1:11" ht="15" customHeight="1">
      <c r="A37" s="21" t="s">
        <v>41</v>
      </c>
      <c r="B37" s="63">
        <v>471</v>
      </c>
      <c r="C37" s="63">
        <v>27182</v>
      </c>
      <c r="D37" s="63">
        <v>25210</v>
      </c>
      <c r="E37" s="63">
        <v>4</v>
      </c>
      <c r="F37" s="63">
        <v>6</v>
      </c>
      <c r="G37" s="63">
        <v>5</v>
      </c>
      <c r="H37" s="36">
        <f t="shared" si="0"/>
        <v>475</v>
      </c>
      <c r="I37" s="36">
        <f t="shared" si="1"/>
        <v>52403</v>
      </c>
      <c r="J37" s="28">
        <f t="shared" si="2"/>
        <v>2.074235807860262E-2</v>
      </c>
      <c r="K37" s="28">
        <f t="shared" si="3"/>
        <v>2.3257310543657331E-2</v>
      </c>
    </row>
    <row r="38" spans="1:11" ht="15" customHeight="1">
      <c r="A38" s="21" t="s">
        <v>42</v>
      </c>
      <c r="B38" s="63">
        <v>278</v>
      </c>
      <c r="C38" s="63">
        <v>6233</v>
      </c>
      <c r="D38" s="63">
        <v>5496</v>
      </c>
      <c r="E38" s="63">
        <v>0</v>
      </c>
      <c r="F38" s="63">
        <v>0</v>
      </c>
      <c r="G38" s="63">
        <v>0</v>
      </c>
      <c r="H38" s="36">
        <f t="shared" si="0"/>
        <v>278</v>
      </c>
      <c r="I38" s="36">
        <f t="shared" si="1"/>
        <v>11729</v>
      </c>
      <c r="J38" s="28">
        <f t="shared" si="2"/>
        <v>1.2139737991266376E-2</v>
      </c>
      <c r="K38" s="28">
        <f t="shared" si="3"/>
        <v>5.2055224961654262E-3</v>
      </c>
    </row>
    <row r="39" spans="1:11" ht="15" customHeight="1">
      <c r="A39" s="21" t="s">
        <v>43</v>
      </c>
      <c r="B39" s="63">
        <v>455</v>
      </c>
      <c r="C39" s="63">
        <v>14494</v>
      </c>
      <c r="D39" s="63">
        <v>14665</v>
      </c>
      <c r="E39" s="63">
        <v>1</v>
      </c>
      <c r="F39" s="63">
        <v>0</v>
      </c>
      <c r="G39" s="63">
        <v>0</v>
      </c>
      <c r="H39" s="36">
        <f t="shared" si="0"/>
        <v>456</v>
      </c>
      <c r="I39" s="36">
        <f t="shared" si="1"/>
        <v>29159</v>
      </c>
      <c r="J39" s="28">
        <f t="shared" si="2"/>
        <v>1.9912663755458516E-2</v>
      </c>
      <c r="K39" s="28">
        <f t="shared" si="3"/>
        <v>1.2941242259842072E-2</v>
      </c>
    </row>
    <row r="40" spans="1:11" ht="15" customHeight="1">
      <c r="A40" s="21" t="s">
        <v>44</v>
      </c>
      <c r="B40" s="63">
        <v>60</v>
      </c>
      <c r="C40" s="63">
        <v>458</v>
      </c>
      <c r="D40" s="63">
        <v>561</v>
      </c>
      <c r="E40" s="63">
        <v>0</v>
      </c>
      <c r="F40" s="63">
        <v>0</v>
      </c>
      <c r="G40" s="63">
        <v>0</v>
      </c>
      <c r="H40" s="36">
        <f t="shared" si="0"/>
        <v>60</v>
      </c>
      <c r="I40" s="36">
        <f t="shared" si="1"/>
        <v>1019</v>
      </c>
      <c r="J40" s="28">
        <f t="shared" si="2"/>
        <v>2.6200873362445414E-3</v>
      </c>
      <c r="K40" s="28">
        <f t="shared" si="3"/>
        <v>4.5224890643640286E-4</v>
      </c>
    </row>
    <row r="41" spans="1:11" ht="15" customHeight="1">
      <c r="A41" s="21" t="s">
        <v>45</v>
      </c>
      <c r="B41" s="63">
        <v>44</v>
      </c>
      <c r="C41" s="63">
        <v>556</v>
      </c>
      <c r="D41" s="63">
        <v>494</v>
      </c>
      <c r="E41" s="63">
        <v>0</v>
      </c>
      <c r="F41" s="63">
        <v>0</v>
      </c>
      <c r="G41" s="63">
        <v>0</v>
      </c>
      <c r="H41" s="36">
        <f t="shared" si="0"/>
        <v>44</v>
      </c>
      <c r="I41" s="36">
        <f t="shared" si="1"/>
        <v>1050</v>
      </c>
      <c r="J41" s="28">
        <f t="shared" si="2"/>
        <v>1.9213973799126639E-3</v>
      </c>
      <c r="K41" s="28">
        <f t="shared" si="3"/>
        <v>4.6600721467931604E-4</v>
      </c>
    </row>
    <row r="42" spans="1:11" ht="15" customHeight="1">
      <c r="A42" s="21" t="s">
        <v>46</v>
      </c>
      <c r="B42" s="63">
        <v>47</v>
      </c>
      <c r="C42" s="63">
        <v>136</v>
      </c>
      <c r="D42" s="63">
        <v>252</v>
      </c>
      <c r="E42" s="63">
        <v>0</v>
      </c>
      <c r="F42" s="63">
        <v>0</v>
      </c>
      <c r="G42" s="63">
        <v>0</v>
      </c>
      <c r="H42" s="36">
        <f t="shared" si="0"/>
        <v>47</v>
      </c>
      <c r="I42" s="36">
        <f t="shared" si="1"/>
        <v>388</v>
      </c>
      <c r="J42" s="28">
        <f t="shared" si="2"/>
        <v>2.0524017467248908E-3</v>
      </c>
      <c r="K42" s="28">
        <f t="shared" si="3"/>
        <v>1.7220076123388058E-4</v>
      </c>
    </row>
    <row r="43" spans="1:11" ht="15" customHeight="1">
      <c r="A43" s="21" t="s">
        <v>47</v>
      </c>
      <c r="B43" s="63">
        <v>40</v>
      </c>
      <c r="C43" s="63">
        <v>242</v>
      </c>
      <c r="D43" s="63">
        <v>502</v>
      </c>
      <c r="E43" s="63">
        <v>0</v>
      </c>
      <c r="F43" s="63">
        <v>0</v>
      </c>
      <c r="G43" s="63">
        <v>0</v>
      </c>
      <c r="H43" s="36">
        <f t="shared" si="0"/>
        <v>40</v>
      </c>
      <c r="I43" s="36">
        <f t="shared" si="1"/>
        <v>744</v>
      </c>
      <c r="J43" s="28">
        <f t="shared" si="2"/>
        <v>1.7467248908296944E-3</v>
      </c>
      <c r="K43" s="28">
        <f t="shared" si="3"/>
        <v>3.3019939782991537E-4</v>
      </c>
    </row>
    <row r="44" spans="1:11" ht="15" customHeight="1">
      <c r="A44" s="21" t="s">
        <v>48</v>
      </c>
      <c r="B44" s="63">
        <v>1367</v>
      </c>
      <c r="C44" s="63">
        <v>74085</v>
      </c>
      <c r="D44" s="63">
        <v>79587</v>
      </c>
      <c r="E44" s="63">
        <v>1868</v>
      </c>
      <c r="F44" s="63">
        <v>116888</v>
      </c>
      <c r="G44" s="63">
        <v>130622</v>
      </c>
      <c r="H44" s="36">
        <f t="shared" si="0"/>
        <v>3235</v>
      </c>
      <c r="I44" s="36">
        <f t="shared" si="1"/>
        <v>401182</v>
      </c>
      <c r="J44" s="28">
        <f t="shared" si="2"/>
        <v>0.14126637554585153</v>
      </c>
      <c r="K44" s="28">
        <f t="shared" si="3"/>
        <v>0.1780511489518832</v>
      </c>
    </row>
    <row r="45" spans="1:11" ht="15" customHeight="1">
      <c r="A45" s="21" t="s">
        <v>49</v>
      </c>
      <c r="B45" s="63">
        <v>97</v>
      </c>
      <c r="C45" s="63">
        <v>1337</v>
      </c>
      <c r="D45" s="63">
        <v>1444</v>
      </c>
      <c r="E45" s="63">
        <v>1</v>
      </c>
      <c r="F45" s="63">
        <v>0</v>
      </c>
      <c r="G45" s="63">
        <v>0</v>
      </c>
      <c r="H45" s="36">
        <f t="shared" si="0"/>
        <v>98</v>
      </c>
      <c r="I45" s="36">
        <f t="shared" si="1"/>
        <v>2781</v>
      </c>
      <c r="J45" s="28">
        <f t="shared" si="2"/>
        <v>4.2794759825327509E-3</v>
      </c>
      <c r="K45" s="28">
        <f t="shared" si="3"/>
        <v>1.2342533943077885E-3</v>
      </c>
    </row>
    <row r="46" spans="1:11" ht="5" customHeight="1">
      <c r="A46" s="12"/>
      <c r="B46" s="16"/>
      <c r="C46" s="16"/>
      <c r="D46" s="16"/>
      <c r="E46" s="16"/>
      <c r="F46" s="16"/>
      <c r="G46" s="16"/>
      <c r="H46" s="16"/>
      <c r="I46" s="16"/>
    </row>
    <row r="47" spans="1:11" ht="15" customHeight="1">
      <c r="A47" s="49" t="s">
        <v>4</v>
      </c>
      <c r="B47" s="58">
        <f>SUM(B7:B45)</f>
        <v>12573</v>
      </c>
      <c r="C47" s="58">
        <f t="shared" ref="C47:I47" si="4">SUM(C7:C45)</f>
        <v>487780</v>
      </c>
      <c r="D47" s="59">
        <f t="shared" si="4"/>
        <v>487090</v>
      </c>
      <c r="E47" s="58">
        <f t="shared" si="4"/>
        <v>10327</v>
      </c>
      <c r="F47" s="58">
        <f t="shared" si="4"/>
        <v>617814</v>
      </c>
      <c r="G47" s="59">
        <f t="shared" si="4"/>
        <v>660500</v>
      </c>
      <c r="H47" s="58">
        <f t="shared" si="4"/>
        <v>22900</v>
      </c>
      <c r="I47" s="59">
        <f t="shared" si="4"/>
        <v>2253184</v>
      </c>
      <c r="J47" s="60">
        <f>SUM(J7:J45)</f>
        <v>1</v>
      </c>
      <c r="K47" s="60">
        <f>SUM(K7:K45)</f>
        <v>0.99999999999999989</v>
      </c>
    </row>
    <row r="48" spans="1:11" ht="5" customHeight="1">
      <c r="A48" s="15"/>
      <c r="B48" s="16"/>
      <c r="C48" s="16"/>
      <c r="D48" s="16"/>
      <c r="E48" s="16"/>
      <c r="F48" s="16"/>
      <c r="G48" s="16"/>
      <c r="H48" s="16"/>
      <c r="I48" s="16"/>
    </row>
    <row r="49" spans="1:9" ht="15" customHeight="1">
      <c r="A49" s="62" t="s">
        <v>67</v>
      </c>
      <c r="B49" s="36">
        <v>12923</v>
      </c>
      <c r="C49" s="36">
        <v>495298</v>
      </c>
      <c r="D49" s="36">
        <v>493846</v>
      </c>
      <c r="E49" s="36">
        <v>9296</v>
      </c>
      <c r="F49" s="36">
        <v>551987</v>
      </c>
      <c r="G49" s="36">
        <v>594543</v>
      </c>
      <c r="H49" s="36">
        <f>B49+E49</f>
        <v>22219</v>
      </c>
      <c r="I49" s="36">
        <f>C49+D49+F49+G49</f>
        <v>2135674</v>
      </c>
    </row>
    <row r="50" spans="1:9" ht="15" customHeight="1">
      <c r="A50" s="62" t="s">
        <v>66</v>
      </c>
      <c r="B50" s="36">
        <f>B47</f>
        <v>12573</v>
      </c>
      <c r="C50" s="36">
        <f t="shared" ref="C50:I50" si="5">C47</f>
        <v>487780</v>
      </c>
      <c r="D50" s="36">
        <f t="shared" si="5"/>
        <v>487090</v>
      </c>
      <c r="E50" s="36">
        <f t="shared" si="5"/>
        <v>10327</v>
      </c>
      <c r="F50" s="36">
        <f t="shared" si="5"/>
        <v>617814</v>
      </c>
      <c r="G50" s="36">
        <f t="shared" si="5"/>
        <v>660500</v>
      </c>
      <c r="H50" s="36">
        <f t="shared" si="5"/>
        <v>22900</v>
      </c>
      <c r="I50" s="36">
        <f t="shared" si="5"/>
        <v>2253184</v>
      </c>
    </row>
    <row r="51" spans="1:9" ht="15" customHeight="1">
      <c r="A51" s="62" t="s">
        <v>5</v>
      </c>
      <c r="B51" s="28">
        <f>(B50-B49)/B49</f>
        <v>-2.7083494544610384E-2</v>
      </c>
      <c r="C51" s="28">
        <f t="shared" ref="C51:I51" si="6">(C50-C49)/C49</f>
        <v>-1.5178740879228263E-2</v>
      </c>
      <c r="D51" s="28">
        <f t="shared" si="6"/>
        <v>-1.368037809357573E-2</v>
      </c>
      <c r="E51" s="28">
        <f t="shared" si="6"/>
        <v>0.110907917383821</v>
      </c>
      <c r="F51" s="28">
        <f t="shared" si="6"/>
        <v>0.11925462012692328</v>
      </c>
      <c r="G51" s="28">
        <f t="shared" si="6"/>
        <v>0.11093730815096638</v>
      </c>
      <c r="H51" s="28">
        <f t="shared" si="6"/>
        <v>3.0649444169404565E-2</v>
      </c>
      <c r="I51" s="28">
        <f t="shared" si="6"/>
        <v>5.5022442563799533E-2</v>
      </c>
    </row>
    <row r="52" spans="1:9" ht="15" customHeight="1">
      <c r="A52" s="4"/>
      <c r="B52" s="5"/>
      <c r="C52" s="5"/>
      <c r="D52" s="5"/>
      <c r="E52" s="5"/>
      <c r="F52" s="5"/>
      <c r="G52" s="5"/>
    </row>
    <row r="53" spans="1:9" ht="15" customHeight="1"/>
    <row r="54" spans="1:9" ht="15" customHeight="1">
      <c r="A54" s="6"/>
    </row>
    <row r="55" spans="1:9" ht="15" customHeight="1">
      <c r="A55" s="3"/>
    </row>
    <row r="56" spans="1:9" ht="15" customHeight="1">
      <c r="A56" s="4"/>
    </row>
    <row r="57" spans="1:9" ht="15" customHeight="1">
      <c r="A57" s="29"/>
      <c r="B57" s="5"/>
      <c r="C57" s="5"/>
      <c r="D57" s="5"/>
      <c r="E57" s="5"/>
      <c r="F57" s="5"/>
      <c r="G57" s="5"/>
    </row>
  </sheetData>
  <sortState ref="A8:L46">
    <sortCondition ref="A8:A46"/>
  </sortState>
  <mergeCells count="6">
    <mergeCell ref="H4:I4"/>
    <mergeCell ref="J4:K4"/>
    <mergeCell ref="C5:D5"/>
    <mergeCell ref="F5:G5"/>
    <mergeCell ref="B4:D4"/>
    <mergeCell ref="E4:G4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1025" r:id="rId4"/>
  </oleObjects>
</worksheet>
</file>

<file path=xl/worksheets/sheet10.xml><?xml version="1.0" encoding="utf-8"?>
<worksheet xmlns="http://schemas.openxmlformats.org/spreadsheetml/2006/main" xmlns:r="http://schemas.openxmlformats.org/officeDocument/2006/relationships">
  <sheetPr codeName="Φύλλο10"/>
  <dimension ref="A1:K68"/>
  <sheetViews>
    <sheetView zoomScale="80" workbookViewId="0">
      <pane ySplit="6" topLeftCell="A7" activePane="bottomLeft" state="frozen"/>
      <selection pane="bottomLeft" activeCell="K57" sqref="K57"/>
    </sheetView>
  </sheetViews>
  <sheetFormatPr defaultRowHeight="12.5"/>
  <cols>
    <col min="1" max="1" width="38.6328125" style="2" customWidth="1"/>
    <col min="2" max="11" width="13.6328125" style="2" customWidth="1"/>
    <col min="12" max="16384" width="8.7265625" style="2"/>
  </cols>
  <sheetData>
    <row r="1" spans="1:11" ht="15" customHeight="1">
      <c r="A1" s="21" t="s">
        <v>63</v>
      </c>
      <c r="B1" s="13"/>
      <c r="C1" s="13"/>
      <c r="D1" s="13"/>
      <c r="E1" s="12"/>
      <c r="F1" s="50" t="s">
        <v>51</v>
      </c>
      <c r="H1" s="14"/>
      <c r="I1" s="14"/>
    </row>
    <row r="2" spans="1:11" ht="15" customHeight="1">
      <c r="A2" s="21" t="s">
        <v>61</v>
      </c>
      <c r="B2" s="12"/>
      <c r="C2" s="12"/>
      <c r="D2" s="12"/>
      <c r="E2" s="12"/>
      <c r="F2" s="51" t="s">
        <v>57</v>
      </c>
      <c r="H2" s="14"/>
      <c r="I2" s="14"/>
    </row>
    <row r="3" spans="1:11" ht="15" customHeight="1">
      <c r="A3" s="27" t="s">
        <v>62</v>
      </c>
      <c r="B3" s="22"/>
      <c r="C3" s="23"/>
      <c r="D3" s="22"/>
      <c r="E3" s="22"/>
      <c r="F3" s="24"/>
      <c r="G3" s="22"/>
      <c r="H3" s="14"/>
      <c r="I3" s="14"/>
      <c r="J3" s="25"/>
      <c r="K3" s="25"/>
    </row>
    <row r="4" spans="1:11" ht="15" customHeight="1">
      <c r="A4" s="45"/>
      <c r="B4" s="80" t="s">
        <v>6</v>
      </c>
      <c r="C4" s="81"/>
      <c r="D4" s="82"/>
      <c r="E4" s="80" t="s">
        <v>52</v>
      </c>
      <c r="F4" s="81"/>
      <c r="G4" s="82"/>
      <c r="H4" s="77" t="s">
        <v>7</v>
      </c>
      <c r="I4" s="78"/>
      <c r="J4" s="79" t="s">
        <v>50</v>
      </c>
      <c r="K4" s="79"/>
    </row>
    <row r="5" spans="1:11" ht="15" customHeight="1">
      <c r="A5" s="65" t="s">
        <v>1</v>
      </c>
      <c r="B5" s="64" t="s">
        <v>2</v>
      </c>
      <c r="C5" s="79" t="s">
        <v>3</v>
      </c>
      <c r="D5" s="78"/>
      <c r="E5" s="64" t="s">
        <v>2</v>
      </c>
      <c r="F5" s="79" t="s">
        <v>3</v>
      </c>
      <c r="G5" s="78"/>
      <c r="H5" s="64" t="s">
        <v>2</v>
      </c>
      <c r="I5" s="65" t="s">
        <v>53</v>
      </c>
      <c r="J5" s="66" t="s">
        <v>2</v>
      </c>
      <c r="K5" s="66" t="s">
        <v>53</v>
      </c>
    </row>
    <row r="6" spans="1:11" ht="15" customHeight="1">
      <c r="A6" s="61" t="s">
        <v>65</v>
      </c>
      <c r="B6" s="64" t="s">
        <v>8</v>
      </c>
      <c r="C6" s="66" t="s">
        <v>9</v>
      </c>
      <c r="D6" s="65" t="s">
        <v>10</v>
      </c>
      <c r="E6" s="48" t="s">
        <v>8</v>
      </c>
      <c r="F6" s="66" t="s">
        <v>9</v>
      </c>
      <c r="G6" s="65" t="s">
        <v>10</v>
      </c>
      <c r="H6" s="48" t="s">
        <v>8</v>
      </c>
      <c r="I6" s="49" t="s">
        <v>8</v>
      </c>
      <c r="J6" s="33" t="s">
        <v>8</v>
      </c>
      <c r="K6" s="33" t="s">
        <v>8</v>
      </c>
    </row>
    <row r="7" spans="1:11" ht="15" customHeight="1">
      <c r="A7" s="31" t="s">
        <v>11</v>
      </c>
      <c r="B7" s="36">
        <v>59</v>
      </c>
      <c r="C7" s="36">
        <v>74</v>
      </c>
      <c r="D7" s="36">
        <v>107</v>
      </c>
      <c r="E7" s="36">
        <v>164</v>
      </c>
      <c r="F7" s="36">
        <v>6296</v>
      </c>
      <c r="G7" s="36">
        <v>11625</v>
      </c>
      <c r="H7" s="36">
        <f>B7+E7</f>
        <v>223</v>
      </c>
      <c r="I7" s="36">
        <f>C7+D7+F7+G7</f>
        <v>18102</v>
      </c>
      <c r="J7" s="28">
        <f>H7/$H$47</f>
        <v>8.9486356340288918E-3</v>
      </c>
      <c r="K7" s="28">
        <f>I7/$I$47</f>
        <v>7.9441321511781252E-3</v>
      </c>
    </row>
    <row r="8" spans="1:11" ht="15" customHeight="1">
      <c r="A8" s="31" t="s">
        <v>12</v>
      </c>
      <c r="B8" s="36">
        <v>174</v>
      </c>
      <c r="C8" s="36">
        <v>5418</v>
      </c>
      <c r="D8" s="36">
        <v>5830</v>
      </c>
      <c r="E8" s="36">
        <v>0</v>
      </c>
      <c r="F8" s="36">
        <v>0</v>
      </c>
      <c r="G8" s="36">
        <v>0</v>
      </c>
      <c r="H8" s="36">
        <f t="shared" ref="H8:H45" si="0">B8+E8</f>
        <v>174</v>
      </c>
      <c r="I8" s="36">
        <f t="shared" ref="I8:I45" si="1">C8+D8+F8+G8</f>
        <v>11248</v>
      </c>
      <c r="J8" s="28">
        <f t="shared" ref="J8:J45" si="2">H8/$H$47</f>
        <v>6.9823434991974319E-3</v>
      </c>
      <c r="K8" s="28">
        <f t="shared" ref="K8:K45" si="3">I8/$I$47</f>
        <v>4.9362279547260825E-3</v>
      </c>
    </row>
    <row r="9" spans="1:11" ht="15" customHeight="1">
      <c r="A9" s="31" t="s">
        <v>13</v>
      </c>
      <c r="B9" s="36">
        <v>7</v>
      </c>
      <c r="C9" s="36">
        <v>0</v>
      </c>
      <c r="D9" s="36">
        <v>0</v>
      </c>
      <c r="E9" s="36">
        <v>35</v>
      </c>
      <c r="F9" s="36">
        <v>1483</v>
      </c>
      <c r="G9" s="36">
        <v>2512</v>
      </c>
      <c r="H9" s="36">
        <f t="shared" si="0"/>
        <v>42</v>
      </c>
      <c r="I9" s="36">
        <f t="shared" si="1"/>
        <v>3995</v>
      </c>
      <c r="J9" s="28">
        <f t="shared" si="2"/>
        <v>1.6853932584269663E-3</v>
      </c>
      <c r="K9" s="28">
        <f t="shared" si="3"/>
        <v>1.7532210774476086E-3</v>
      </c>
    </row>
    <row r="10" spans="1:11" ht="15" customHeight="1">
      <c r="A10" s="31" t="s">
        <v>14</v>
      </c>
      <c r="B10" s="36">
        <v>22</v>
      </c>
      <c r="C10" s="36">
        <v>223</v>
      </c>
      <c r="D10" s="36">
        <v>333</v>
      </c>
      <c r="E10" s="36">
        <v>0</v>
      </c>
      <c r="F10" s="36">
        <v>0</v>
      </c>
      <c r="G10" s="36">
        <v>0</v>
      </c>
      <c r="H10" s="36">
        <f t="shared" si="0"/>
        <v>22</v>
      </c>
      <c r="I10" s="36">
        <f t="shared" si="1"/>
        <v>556</v>
      </c>
      <c r="J10" s="28">
        <f t="shared" si="2"/>
        <v>8.8282504012841096E-4</v>
      </c>
      <c r="K10" s="28">
        <f t="shared" si="3"/>
        <v>2.4400273318169472E-4</v>
      </c>
    </row>
    <row r="11" spans="1:11" ht="15" customHeight="1">
      <c r="A11" s="31" t="s">
        <v>15</v>
      </c>
      <c r="B11" s="36">
        <v>4127</v>
      </c>
      <c r="C11" s="36">
        <v>142518</v>
      </c>
      <c r="D11" s="36">
        <v>121922</v>
      </c>
      <c r="E11" s="36">
        <v>5397</v>
      </c>
      <c r="F11" s="36">
        <v>203879</v>
      </c>
      <c r="G11" s="36">
        <v>246143</v>
      </c>
      <c r="H11" s="36">
        <f t="shared" si="0"/>
        <v>9524</v>
      </c>
      <c r="I11" s="36">
        <f t="shared" si="1"/>
        <v>714462</v>
      </c>
      <c r="J11" s="28">
        <f t="shared" si="2"/>
        <v>0.38218298555377206</v>
      </c>
      <c r="K11" s="28">
        <f t="shared" si="3"/>
        <v>0.31354438984615102</v>
      </c>
    </row>
    <row r="12" spans="1:11" ht="15" customHeight="1">
      <c r="A12" s="31" t="s">
        <v>16</v>
      </c>
      <c r="B12" s="36">
        <v>355</v>
      </c>
      <c r="C12" s="36">
        <v>14751</v>
      </c>
      <c r="D12" s="36">
        <v>16344</v>
      </c>
      <c r="E12" s="36">
        <v>493</v>
      </c>
      <c r="F12" s="36">
        <v>21815</v>
      </c>
      <c r="G12" s="36">
        <v>31155</v>
      </c>
      <c r="H12" s="36">
        <f t="shared" si="0"/>
        <v>848</v>
      </c>
      <c r="I12" s="36">
        <f t="shared" si="1"/>
        <v>84065</v>
      </c>
      <c r="J12" s="28">
        <f t="shared" si="2"/>
        <v>3.4028892455858745E-2</v>
      </c>
      <c r="K12" s="28">
        <f t="shared" si="3"/>
        <v>3.6892247778631593E-2</v>
      </c>
    </row>
    <row r="13" spans="1:11" ht="15" customHeight="1">
      <c r="A13" s="31" t="s">
        <v>17</v>
      </c>
      <c r="B13" s="36">
        <v>274</v>
      </c>
      <c r="C13" s="36">
        <v>5235</v>
      </c>
      <c r="D13" s="36">
        <v>5762</v>
      </c>
      <c r="E13" s="36">
        <v>0</v>
      </c>
      <c r="F13" s="36">
        <v>0</v>
      </c>
      <c r="G13" s="36">
        <v>0</v>
      </c>
      <c r="H13" s="36">
        <f t="shared" si="0"/>
        <v>274</v>
      </c>
      <c r="I13" s="36">
        <f t="shared" si="1"/>
        <v>10997</v>
      </c>
      <c r="J13" s="28">
        <f t="shared" si="2"/>
        <v>1.0995184590690208E-2</v>
      </c>
      <c r="K13" s="28">
        <f t="shared" si="3"/>
        <v>4.8260756417249943E-3</v>
      </c>
    </row>
    <row r="14" spans="1:11" ht="15" customHeight="1">
      <c r="A14" s="31" t="s">
        <v>18</v>
      </c>
      <c r="B14" s="36">
        <v>28</v>
      </c>
      <c r="C14" s="36">
        <v>712</v>
      </c>
      <c r="D14" s="36">
        <v>916</v>
      </c>
      <c r="E14" s="36">
        <v>0</v>
      </c>
      <c r="F14" s="36">
        <v>0</v>
      </c>
      <c r="G14" s="36">
        <v>0</v>
      </c>
      <c r="H14" s="36">
        <f t="shared" si="0"/>
        <v>28</v>
      </c>
      <c r="I14" s="36">
        <f t="shared" si="1"/>
        <v>1628</v>
      </c>
      <c r="J14" s="28">
        <f t="shared" si="2"/>
        <v>1.1235955056179776E-3</v>
      </c>
      <c r="K14" s="28">
        <f t="shared" si="3"/>
        <v>7.1445404607877513E-4</v>
      </c>
    </row>
    <row r="15" spans="1:11" ht="15" customHeight="1">
      <c r="A15" s="31" t="s">
        <v>19</v>
      </c>
      <c r="B15" s="36">
        <v>60</v>
      </c>
      <c r="C15" s="36">
        <v>1201</v>
      </c>
      <c r="D15" s="36">
        <v>1296</v>
      </c>
      <c r="E15" s="36">
        <v>0</v>
      </c>
      <c r="F15" s="36">
        <v>0</v>
      </c>
      <c r="G15" s="36">
        <v>0</v>
      </c>
      <c r="H15" s="36">
        <f t="shared" si="0"/>
        <v>60</v>
      </c>
      <c r="I15" s="36">
        <f t="shared" si="1"/>
        <v>2497</v>
      </c>
      <c r="J15" s="28">
        <f t="shared" si="2"/>
        <v>2.407704654895666E-3</v>
      </c>
      <c r="K15" s="28">
        <f t="shared" si="3"/>
        <v>1.0958180301343377E-3</v>
      </c>
    </row>
    <row r="16" spans="1:11" ht="15" customHeight="1">
      <c r="A16" s="31" t="s">
        <v>20</v>
      </c>
      <c r="B16" s="36">
        <v>579</v>
      </c>
      <c r="C16" s="36">
        <v>25316</v>
      </c>
      <c r="D16" s="36">
        <v>28908</v>
      </c>
      <c r="E16" s="36">
        <v>2302</v>
      </c>
      <c r="F16" s="36">
        <v>141449</v>
      </c>
      <c r="G16" s="36">
        <v>182311</v>
      </c>
      <c r="H16" s="36">
        <f t="shared" si="0"/>
        <v>2881</v>
      </c>
      <c r="I16" s="36">
        <f t="shared" si="1"/>
        <v>377984</v>
      </c>
      <c r="J16" s="28">
        <f t="shared" si="2"/>
        <v>0.1156099518459069</v>
      </c>
      <c r="K16" s="28">
        <f t="shared" si="3"/>
        <v>0.16587972859523326</v>
      </c>
    </row>
    <row r="17" spans="1:11" ht="15" customHeight="1">
      <c r="A17" s="31" t="s">
        <v>21</v>
      </c>
      <c r="B17" s="36">
        <v>28</v>
      </c>
      <c r="C17" s="36">
        <v>532</v>
      </c>
      <c r="D17" s="36">
        <v>522</v>
      </c>
      <c r="E17" s="36">
        <v>103</v>
      </c>
      <c r="F17" s="36">
        <v>4400</v>
      </c>
      <c r="G17" s="36">
        <v>6745</v>
      </c>
      <c r="H17" s="36">
        <f t="shared" si="0"/>
        <v>131</v>
      </c>
      <c r="I17" s="36">
        <f t="shared" si="1"/>
        <v>12199</v>
      </c>
      <c r="J17" s="28">
        <f t="shared" si="2"/>
        <v>5.2568218298555376E-3</v>
      </c>
      <c r="K17" s="28">
        <f t="shared" si="3"/>
        <v>5.3535779533875789E-3</v>
      </c>
    </row>
    <row r="18" spans="1:11" ht="15" customHeight="1">
      <c r="A18" s="31" t="s">
        <v>22</v>
      </c>
      <c r="B18" s="36">
        <v>58</v>
      </c>
      <c r="C18" s="36">
        <v>208</v>
      </c>
      <c r="D18" s="36">
        <v>292</v>
      </c>
      <c r="E18" s="36">
        <v>0</v>
      </c>
      <c r="F18" s="36">
        <v>0</v>
      </c>
      <c r="G18" s="36">
        <v>0</v>
      </c>
      <c r="H18" s="36">
        <f t="shared" si="0"/>
        <v>58</v>
      </c>
      <c r="I18" s="36">
        <f t="shared" si="1"/>
        <v>500</v>
      </c>
      <c r="J18" s="28">
        <f t="shared" si="2"/>
        <v>2.3274478330658106E-3</v>
      </c>
      <c r="K18" s="28">
        <f t="shared" si="3"/>
        <v>2.1942691832886214E-4</v>
      </c>
    </row>
    <row r="19" spans="1:11" ht="15" customHeight="1">
      <c r="A19" s="31" t="s">
        <v>23</v>
      </c>
      <c r="B19" s="36">
        <v>108</v>
      </c>
      <c r="C19" s="36">
        <v>1275</v>
      </c>
      <c r="D19" s="36">
        <v>1736</v>
      </c>
      <c r="E19" s="36">
        <v>2</v>
      </c>
      <c r="F19" s="36">
        <v>0</v>
      </c>
      <c r="G19" s="36">
        <v>64</v>
      </c>
      <c r="H19" s="36">
        <f t="shared" si="0"/>
        <v>110</v>
      </c>
      <c r="I19" s="36">
        <f t="shared" si="1"/>
        <v>3075</v>
      </c>
      <c r="J19" s="28">
        <f t="shared" si="2"/>
        <v>4.4141252006420547E-3</v>
      </c>
      <c r="K19" s="28">
        <f t="shared" si="3"/>
        <v>1.3494755477225023E-3</v>
      </c>
    </row>
    <row r="20" spans="1:11" ht="15" customHeight="1">
      <c r="A20" s="31" t="s">
        <v>24</v>
      </c>
      <c r="B20" s="36">
        <v>12</v>
      </c>
      <c r="C20" s="36">
        <v>35</v>
      </c>
      <c r="D20" s="36">
        <v>48</v>
      </c>
      <c r="E20" s="36">
        <v>0</v>
      </c>
      <c r="F20" s="36">
        <v>0</v>
      </c>
      <c r="G20" s="36">
        <v>0</v>
      </c>
      <c r="H20" s="36">
        <f t="shared" si="0"/>
        <v>12</v>
      </c>
      <c r="I20" s="36">
        <f t="shared" si="1"/>
        <v>83</v>
      </c>
      <c r="J20" s="28">
        <f t="shared" si="2"/>
        <v>4.8154093097913322E-4</v>
      </c>
      <c r="K20" s="28">
        <f t="shared" si="3"/>
        <v>3.6424868442591117E-5</v>
      </c>
    </row>
    <row r="21" spans="1:11" ht="15" customHeight="1">
      <c r="A21" s="31" t="s">
        <v>25</v>
      </c>
      <c r="B21" s="36">
        <v>30</v>
      </c>
      <c r="C21" s="36">
        <v>110</v>
      </c>
      <c r="D21" s="36">
        <v>97</v>
      </c>
      <c r="E21" s="36">
        <v>0</v>
      </c>
      <c r="F21" s="36">
        <v>0</v>
      </c>
      <c r="G21" s="36">
        <v>0</v>
      </c>
      <c r="H21" s="36">
        <f t="shared" si="0"/>
        <v>30</v>
      </c>
      <c r="I21" s="36">
        <f t="shared" si="1"/>
        <v>207</v>
      </c>
      <c r="J21" s="28">
        <f t="shared" si="2"/>
        <v>1.203852327447833E-3</v>
      </c>
      <c r="K21" s="28">
        <f t="shared" si="3"/>
        <v>9.0842744188148925E-5</v>
      </c>
    </row>
    <row r="22" spans="1:11" ht="15" customHeight="1">
      <c r="A22" s="31" t="s">
        <v>26</v>
      </c>
      <c r="B22" s="36">
        <v>26</v>
      </c>
      <c r="C22" s="36">
        <v>66</v>
      </c>
      <c r="D22" s="36">
        <v>72</v>
      </c>
      <c r="E22" s="36">
        <v>0</v>
      </c>
      <c r="F22" s="36">
        <v>0</v>
      </c>
      <c r="G22" s="36">
        <v>0</v>
      </c>
      <c r="H22" s="36">
        <f t="shared" si="0"/>
        <v>26</v>
      </c>
      <c r="I22" s="36">
        <f t="shared" si="1"/>
        <v>138</v>
      </c>
      <c r="J22" s="28">
        <f t="shared" si="2"/>
        <v>1.043338683788122E-3</v>
      </c>
      <c r="K22" s="28">
        <f t="shared" si="3"/>
        <v>6.0561829458765952E-5</v>
      </c>
    </row>
    <row r="23" spans="1:11" ht="15" customHeight="1">
      <c r="A23" s="31" t="s">
        <v>27</v>
      </c>
      <c r="B23" s="36">
        <v>38</v>
      </c>
      <c r="C23" s="36">
        <v>795</v>
      </c>
      <c r="D23" s="36">
        <v>778</v>
      </c>
      <c r="E23" s="36">
        <v>42</v>
      </c>
      <c r="F23" s="36">
        <v>1305</v>
      </c>
      <c r="G23" s="36">
        <v>2573</v>
      </c>
      <c r="H23" s="36">
        <f t="shared" si="0"/>
        <v>80</v>
      </c>
      <c r="I23" s="36">
        <f t="shared" si="1"/>
        <v>5451</v>
      </c>
      <c r="J23" s="28">
        <f t="shared" si="2"/>
        <v>3.2102728731942215E-3</v>
      </c>
      <c r="K23" s="28">
        <f t="shared" si="3"/>
        <v>2.3921922636212551E-3</v>
      </c>
    </row>
    <row r="24" spans="1:11" ht="15" customHeight="1">
      <c r="A24" s="31" t="s">
        <v>28</v>
      </c>
      <c r="B24" s="36">
        <v>109</v>
      </c>
      <c r="C24" s="36">
        <v>1209</v>
      </c>
      <c r="D24" s="36">
        <v>1520</v>
      </c>
      <c r="E24" s="36">
        <v>130</v>
      </c>
      <c r="F24" s="36">
        <v>5300</v>
      </c>
      <c r="G24" s="36">
        <v>8783</v>
      </c>
      <c r="H24" s="36">
        <f t="shared" si="0"/>
        <v>239</v>
      </c>
      <c r="I24" s="36">
        <f t="shared" si="1"/>
        <v>16812</v>
      </c>
      <c r="J24" s="28">
        <f t="shared" si="2"/>
        <v>9.5906902086677365E-3</v>
      </c>
      <c r="K24" s="28">
        <f t="shared" si="3"/>
        <v>7.3780107018896609E-3</v>
      </c>
    </row>
    <row r="25" spans="1:11" ht="15" customHeight="1">
      <c r="A25" s="31" t="s">
        <v>29</v>
      </c>
      <c r="B25" s="36">
        <v>211</v>
      </c>
      <c r="C25" s="36">
        <v>5481</v>
      </c>
      <c r="D25" s="36">
        <v>6405</v>
      </c>
      <c r="E25" s="36">
        <v>1072</v>
      </c>
      <c r="F25" s="36">
        <v>52541</v>
      </c>
      <c r="G25" s="36">
        <v>73108</v>
      </c>
      <c r="H25" s="36">
        <f t="shared" si="0"/>
        <v>1283</v>
      </c>
      <c r="I25" s="36">
        <f t="shared" si="1"/>
        <v>137535</v>
      </c>
      <c r="J25" s="28">
        <f t="shared" si="2"/>
        <v>5.1484751203852326E-2</v>
      </c>
      <c r="K25" s="28">
        <f t="shared" si="3"/>
        <v>6.0357762424720109E-2</v>
      </c>
    </row>
    <row r="26" spans="1:11" ht="15" customHeight="1">
      <c r="A26" s="31" t="s">
        <v>30</v>
      </c>
      <c r="B26" s="36">
        <v>222</v>
      </c>
      <c r="C26" s="36">
        <v>5685</v>
      </c>
      <c r="D26" s="36">
        <v>7239</v>
      </c>
      <c r="E26" s="36">
        <v>1075</v>
      </c>
      <c r="F26" s="36">
        <v>67046</v>
      </c>
      <c r="G26" s="36">
        <v>86901</v>
      </c>
      <c r="H26" s="36">
        <f t="shared" si="0"/>
        <v>1297</v>
      </c>
      <c r="I26" s="36">
        <f t="shared" si="1"/>
        <v>166871</v>
      </c>
      <c r="J26" s="28">
        <f t="shared" si="2"/>
        <v>5.2046548956661318E-2</v>
      </c>
      <c r="K26" s="28">
        <f t="shared" si="3"/>
        <v>7.3231978576911105E-2</v>
      </c>
    </row>
    <row r="27" spans="1:11" ht="15" customHeight="1">
      <c r="A27" s="31" t="s">
        <v>31</v>
      </c>
      <c r="B27" s="36">
        <v>22</v>
      </c>
      <c r="C27" s="36">
        <v>50</v>
      </c>
      <c r="D27" s="36">
        <v>34</v>
      </c>
      <c r="E27" s="36">
        <v>0</v>
      </c>
      <c r="F27" s="36">
        <v>0</v>
      </c>
      <c r="G27" s="36">
        <v>0</v>
      </c>
      <c r="H27" s="36">
        <f t="shared" si="0"/>
        <v>22</v>
      </c>
      <c r="I27" s="36">
        <f t="shared" si="1"/>
        <v>84</v>
      </c>
      <c r="J27" s="28">
        <f t="shared" si="2"/>
        <v>8.8282504012841096E-4</v>
      </c>
      <c r="K27" s="28">
        <f t="shared" si="3"/>
        <v>3.6863722279248837E-5</v>
      </c>
    </row>
    <row r="28" spans="1:11" ht="15" customHeight="1">
      <c r="A28" s="31" t="s">
        <v>32</v>
      </c>
      <c r="B28" s="36">
        <v>44</v>
      </c>
      <c r="C28" s="36">
        <v>489</v>
      </c>
      <c r="D28" s="36">
        <v>592</v>
      </c>
      <c r="E28" s="36">
        <v>0</v>
      </c>
      <c r="F28" s="36">
        <v>0</v>
      </c>
      <c r="G28" s="36">
        <v>0</v>
      </c>
      <c r="H28" s="36">
        <f t="shared" si="0"/>
        <v>44</v>
      </c>
      <c r="I28" s="36">
        <f t="shared" si="1"/>
        <v>1081</v>
      </c>
      <c r="J28" s="28">
        <f t="shared" si="2"/>
        <v>1.7656500802568219E-3</v>
      </c>
      <c r="K28" s="28">
        <f t="shared" si="3"/>
        <v>4.7440099742699997E-4</v>
      </c>
    </row>
    <row r="29" spans="1:11" ht="15" customHeight="1">
      <c r="A29" s="31" t="s">
        <v>33</v>
      </c>
      <c r="B29" s="36">
        <v>25</v>
      </c>
      <c r="C29" s="36">
        <v>306</v>
      </c>
      <c r="D29" s="36">
        <v>476</v>
      </c>
      <c r="E29" s="36">
        <v>0</v>
      </c>
      <c r="F29" s="36">
        <v>0</v>
      </c>
      <c r="G29" s="36">
        <v>0</v>
      </c>
      <c r="H29" s="36">
        <f t="shared" si="0"/>
        <v>25</v>
      </c>
      <c r="I29" s="36">
        <f t="shared" si="1"/>
        <v>782</v>
      </c>
      <c r="J29" s="28">
        <f t="shared" si="2"/>
        <v>1.0032102728731941E-3</v>
      </c>
      <c r="K29" s="28">
        <f t="shared" si="3"/>
        <v>3.4318370026634041E-4</v>
      </c>
    </row>
    <row r="30" spans="1:11" ht="15" customHeight="1">
      <c r="A30" s="31" t="s">
        <v>34</v>
      </c>
      <c r="B30" s="36">
        <v>141</v>
      </c>
      <c r="C30" s="36">
        <v>1909</v>
      </c>
      <c r="D30" s="36">
        <v>2049</v>
      </c>
      <c r="E30" s="36">
        <v>0</v>
      </c>
      <c r="F30" s="36">
        <v>0</v>
      </c>
      <c r="G30" s="36">
        <v>0</v>
      </c>
      <c r="H30" s="36">
        <f t="shared" si="0"/>
        <v>141</v>
      </c>
      <c r="I30" s="36">
        <f t="shared" si="1"/>
        <v>3958</v>
      </c>
      <c r="J30" s="28">
        <f t="shared" si="2"/>
        <v>5.6581059390048158E-3</v>
      </c>
      <c r="K30" s="28">
        <f t="shared" si="3"/>
        <v>1.7369834854912727E-3</v>
      </c>
    </row>
    <row r="31" spans="1:11" ht="15" customHeight="1">
      <c r="A31" s="31" t="s">
        <v>35</v>
      </c>
      <c r="B31" s="36">
        <v>122</v>
      </c>
      <c r="C31" s="36">
        <v>1346</v>
      </c>
      <c r="D31" s="36">
        <v>2168</v>
      </c>
      <c r="E31" s="36">
        <v>0</v>
      </c>
      <c r="F31" s="36">
        <v>0</v>
      </c>
      <c r="G31" s="36">
        <v>0</v>
      </c>
      <c r="H31" s="36">
        <f t="shared" si="0"/>
        <v>122</v>
      </c>
      <c r="I31" s="36">
        <f t="shared" si="1"/>
        <v>3514</v>
      </c>
      <c r="J31" s="28">
        <f t="shared" si="2"/>
        <v>4.8956661316211878E-3</v>
      </c>
      <c r="K31" s="28">
        <f t="shared" si="3"/>
        <v>1.5421323820152431E-3</v>
      </c>
    </row>
    <row r="32" spans="1:11" ht="15" customHeight="1">
      <c r="A32" s="31" t="s">
        <v>36</v>
      </c>
      <c r="B32" s="36">
        <v>191</v>
      </c>
      <c r="C32" s="36">
        <v>3696</v>
      </c>
      <c r="D32" s="36">
        <v>4836</v>
      </c>
      <c r="E32" s="36">
        <v>204</v>
      </c>
      <c r="F32" s="36">
        <v>7033</v>
      </c>
      <c r="G32" s="36">
        <v>9431</v>
      </c>
      <c r="H32" s="36">
        <f t="shared" si="0"/>
        <v>395</v>
      </c>
      <c r="I32" s="36">
        <f t="shared" si="1"/>
        <v>24996</v>
      </c>
      <c r="J32" s="28">
        <f t="shared" si="2"/>
        <v>1.5850722311396469E-2</v>
      </c>
      <c r="K32" s="28">
        <f t="shared" si="3"/>
        <v>1.0969590501096476E-2</v>
      </c>
    </row>
    <row r="33" spans="1:11" ht="15" customHeight="1">
      <c r="A33" s="31" t="s">
        <v>37</v>
      </c>
      <c r="B33" s="36">
        <v>266</v>
      </c>
      <c r="C33" s="36">
        <v>7221</v>
      </c>
      <c r="D33" s="36">
        <v>7871</v>
      </c>
      <c r="E33" s="36">
        <v>3</v>
      </c>
      <c r="F33" s="36">
        <v>0</v>
      </c>
      <c r="G33" s="36">
        <v>24</v>
      </c>
      <c r="H33" s="36">
        <f t="shared" si="0"/>
        <v>269</v>
      </c>
      <c r="I33" s="36">
        <f t="shared" si="1"/>
        <v>15116</v>
      </c>
      <c r="J33" s="28">
        <f t="shared" si="2"/>
        <v>1.0794542536115569E-2</v>
      </c>
      <c r="K33" s="28">
        <f t="shared" si="3"/>
        <v>6.6337145949181605E-3</v>
      </c>
    </row>
    <row r="34" spans="1:11" ht="15" customHeight="1">
      <c r="A34" s="31" t="s">
        <v>38</v>
      </c>
      <c r="B34" s="36">
        <v>172</v>
      </c>
      <c r="C34" s="36">
        <v>2134</v>
      </c>
      <c r="D34" s="36">
        <v>3029</v>
      </c>
      <c r="E34" s="36">
        <v>0</v>
      </c>
      <c r="F34" s="36">
        <v>0</v>
      </c>
      <c r="G34" s="36">
        <v>0</v>
      </c>
      <c r="H34" s="36">
        <f t="shared" si="0"/>
        <v>172</v>
      </c>
      <c r="I34" s="36">
        <f t="shared" si="1"/>
        <v>5163</v>
      </c>
      <c r="J34" s="28">
        <f t="shared" si="2"/>
        <v>6.9020866773675761E-3</v>
      </c>
      <c r="K34" s="28">
        <f t="shared" si="3"/>
        <v>2.2658023586638303E-3</v>
      </c>
    </row>
    <row r="35" spans="1:11" ht="15" customHeight="1">
      <c r="A35" s="31" t="s">
        <v>39</v>
      </c>
      <c r="B35" s="36">
        <v>0</v>
      </c>
      <c r="C35" s="36">
        <v>0</v>
      </c>
      <c r="D35" s="36">
        <v>0</v>
      </c>
      <c r="E35" s="36">
        <v>6</v>
      </c>
      <c r="F35" s="36">
        <v>210</v>
      </c>
      <c r="G35" s="36">
        <v>348</v>
      </c>
      <c r="H35" s="36">
        <f t="shared" si="0"/>
        <v>6</v>
      </c>
      <c r="I35" s="36">
        <f t="shared" si="1"/>
        <v>558</v>
      </c>
      <c r="J35" s="28">
        <f t="shared" si="2"/>
        <v>2.4077046548956661E-4</v>
      </c>
      <c r="K35" s="28">
        <f t="shared" si="3"/>
        <v>2.4488044085501016E-4</v>
      </c>
    </row>
    <row r="36" spans="1:11" ht="15" customHeight="1">
      <c r="A36" s="31" t="s">
        <v>40</v>
      </c>
      <c r="B36" s="36">
        <v>178</v>
      </c>
      <c r="C36" s="36">
        <v>4359</v>
      </c>
      <c r="D36" s="36">
        <v>5760</v>
      </c>
      <c r="E36" s="36">
        <v>0</v>
      </c>
      <c r="F36" s="36">
        <v>0</v>
      </c>
      <c r="G36" s="36">
        <v>0</v>
      </c>
      <c r="H36" s="36">
        <f t="shared" si="0"/>
        <v>178</v>
      </c>
      <c r="I36" s="36">
        <f t="shared" si="1"/>
        <v>10119</v>
      </c>
      <c r="J36" s="28">
        <f t="shared" si="2"/>
        <v>7.1428571428571426E-3</v>
      </c>
      <c r="K36" s="28">
        <f t="shared" si="3"/>
        <v>4.4407619731395122E-3</v>
      </c>
    </row>
    <row r="37" spans="1:11" ht="15" customHeight="1">
      <c r="A37" s="31" t="s">
        <v>41</v>
      </c>
      <c r="B37" s="36">
        <v>401</v>
      </c>
      <c r="C37" s="36">
        <v>14861</v>
      </c>
      <c r="D37" s="36">
        <v>16886</v>
      </c>
      <c r="E37" s="36">
        <v>2112</v>
      </c>
      <c r="F37" s="36">
        <v>128757</v>
      </c>
      <c r="G37" s="36">
        <v>160238</v>
      </c>
      <c r="H37" s="36">
        <f t="shared" si="0"/>
        <v>2513</v>
      </c>
      <c r="I37" s="36">
        <f t="shared" si="1"/>
        <v>320742</v>
      </c>
      <c r="J37" s="28">
        <f t="shared" si="2"/>
        <v>0.10084269662921348</v>
      </c>
      <c r="K37" s="28">
        <f t="shared" si="3"/>
        <v>0.1407588572772718</v>
      </c>
    </row>
    <row r="38" spans="1:11" ht="15" customHeight="1">
      <c r="A38" s="31" t="s">
        <v>42</v>
      </c>
      <c r="B38" s="36">
        <v>217</v>
      </c>
      <c r="C38" s="36">
        <v>3985</v>
      </c>
      <c r="D38" s="36">
        <v>4824</v>
      </c>
      <c r="E38" s="36">
        <v>18</v>
      </c>
      <c r="F38" s="36">
        <v>401</v>
      </c>
      <c r="G38" s="36">
        <v>1145</v>
      </c>
      <c r="H38" s="36">
        <f t="shared" si="0"/>
        <v>235</v>
      </c>
      <c r="I38" s="36">
        <f t="shared" si="1"/>
        <v>10355</v>
      </c>
      <c r="J38" s="28">
        <f t="shared" si="2"/>
        <v>9.4301765650080249E-3</v>
      </c>
      <c r="K38" s="28">
        <f t="shared" si="3"/>
        <v>4.5443314785907352E-3</v>
      </c>
    </row>
    <row r="39" spans="1:11" ht="15" customHeight="1">
      <c r="A39" s="31" t="s">
        <v>43</v>
      </c>
      <c r="B39" s="36">
        <v>347</v>
      </c>
      <c r="C39" s="36">
        <v>12271</v>
      </c>
      <c r="D39" s="36">
        <v>14220</v>
      </c>
      <c r="E39" s="36">
        <v>335</v>
      </c>
      <c r="F39" s="36">
        <v>17124</v>
      </c>
      <c r="G39" s="36">
        <v>20557</v>
      </c>
      <c r="H39" s="36">
        <f t="shared" si="0"/>
        <v>682</v>
      </c>
      <c r="I39" s="36">
        <f t="shared" si="1"/>
        <v>64172</v>
      </c>
      <c r="J39" s="28">
        <f t="shared" si="2"/>
        <v>2.7367576243980739E-2</v>
      </c>
      <c r="K39" s="28">
        <f t="shared" si="3"/>
        <v>2.8162128405999482E-2</v>
      </c>
    </row>
    <row r="40" spans="1:11" ht="15" customHeight="1">
      <c r="A40" s="31" t="s">
        <v>44</v>
      </c>
      <c r="B40" s="36">
        <v>56</v>
      </c>
      <c r="C40" s="36">
        <v>499</v>
      </c>
      <c r="D40" s="36">
        <v>572</v>
      </c>
      <c r="E40" s="36">
        <v>0</v>
      </c>
      <c r="F40" s="36">
        <v>0</v>
      </c>
      <c r="G40" s="36">
        <v>0</v>
      </c>
      <c r="H40" s="36">
        <f t="shared" si="0"/>
        <v>56</v>
      </c>
      <c r="I40" s="36">
        <f t="shared" si="1"/>
        <v>1071</v>
      </c>
      <c r="J40" s="28">
        <f t="shared" si="2"/>
        <v>2.2471910112359553E-3</v>
      </c>
      <c r="K40" s="28">
        <f t="shared" si="3"/>
        <v>4.7001245906042272E-4</v>
      </c>
    </row>
    <row r="41" spans="1:11" ht="15" customHeight="1">
      <c r="A41" s="31" t="s">
        <v>45</v>
      </c>
      <c r="B41" s="36">
        <v>41</v>
      </c>
      <c r="C41" s="36">
        <v>452</v>
      </c>
      <c r="D41" s="36">
        <v>705</v>
      </c>
      <c r="E41" s="36">
        <v>36</v>
      </c>
      <c r="F41" s="36">
        <v>562</v>
      </c>
      <c r="G41" s="36">
        <v>1795</v>
      </c>
      <c r="H41" s="36">
        <f t="shared" si="0"/>
        <v>77</v>
      </c>
      <c r="I41" s="36">
        <f t="shared" si="1"/>
        <v>3514</v>
      </c>
      <c r="J41" s="28">
        <f t="shared" si="2"/>
        <v>3.0898876404494382E-3</v>
      </c>
      <c r="K41" s="28">
        <f t="shared" si="3"/>
        <v>1.5421323820152431E-3</v>
      </c>
    </row>
    <row r="42" spans="1:11" ht="15" customHeight="1">
      <c r="A42" s="31" t="s">
        <v>46</v>
      </c>
      <c r="B42" s="36">
        <v>44</v>
      </c>
      <c r="C42" s="36">
        <v>303</v>
      </c>
      <c r="D42" s="36">
        <v>369</v>
      </c>
      <c r="E42" s="36">
        <v>0</v>
      </c>
      <c r="F42" s="36">
        <v>0</v>
      </c>
      <c r="G42" s="36">
        <v>0</v>
      </c>
      <c r="H42" s="36">
        <f t="shared" si="0"/>
        <v>44</v>
      </c>
      <c r="I42" s="36">
        <f t="shared" si="1"/>
        <v>672</v>
      </c>
      <c r="J42" s="28">
        <f t="shared" si="2"/>
        <v>1.7656500802568219E-3</v>
      </c>
      <c r="K42" s="28">
        <f t="shared" si="3"/>
        <v>2.949097782339907E-4</v>
      </c>
    </row>
    <row r="43" spans="1:11" ht="15" customHeight="1">
      <c r="A43" s="31" t="s">
        <v>47</v>
      </c>
      <c r="B43" s="36">
        <v>32</v>
      </c>
      <c r="C43" s="36">
        <v>223</v>
      </c>
      <c r="D43" s="36">
        <v>337</v>
      </c>
      <c r="E43" s="36">
        <v>0</v>
      </c>
      <c r="F43" s="36">
        <v>0</v>
      </c>
      <c r="G43" s="36">
        <v>0</v>
      </c>
      <c r="H43" s="36">
        <f t="shared" si="0"/>
        <v>32</v>
      </c>
      <c r="I43" s="36">
        <f t="shared" si="1"/>
        <v>560</v>
      </c>
      <c r="J43" s="28">
        <f t="shared" si="2"/>
        <v>1.2841091492776886E-3</v>
      </c>
      <c r="K43" s="28">
        <f t="shared" si="3"/>
        <v>2.457581485283256E-4</v>
      </c>
    </row>
    <row r="44" spans="1:11" ht="15" customHeight="1">
      <c r="A44" s="31" t="s">
        <v>48</v>
      </c>
      <c r="B44" s="36">
        <v>858</v>
      </c>
      <c r="C44" s="36">
        <v>36355</v>
      </c>
      <c r="D44" s="36">
        <v>36302</v>
      </c>
      <c r="E44" s="36">
        <v>1446</v>
      </c>
      <c r="F44" s="36">
        <v>67850</v>
      </c>
      <c r="G44" s="36">
        <v>85665</v>
      </c>
      <c r="H44" s="36">
        <f t="shared" si="0"/>
        <v>2304</v>
      </c>
      <c r="I44" s="36">
        <f t="shared" si="1"/>
        <v>226172</v>
      </c>
      <c r="J44" s="28">
        <f t="shared" si="2"/>
        <v>9.2455858747993586E-2</v>
      </c>
      <c r="K44" s="28">
        <f t="shared" si="3"/>
        <v>9.9256449944550823E-2</v>
      </c>
    </row>
    <row r="45" spans="1:11" ht="15" customHeight="1">
      <c r="A45" s="31" t="s">
        <v>49</v>
      </c>
      <c r="B45" s="36">
        <v>98</v>
      </c>
      <c r="C45" s="36">
        <v>903</v>
      </c>
      <c r="D45" s="36">
        <v>1119</v>
      </c>
      <c r="E45" s="36">
        <v>163</v>
      </c>
      <c r="F45" s="36">
        <v>5726</v>
      </c>
      <c r="G45" s="36">
        <v>9881</v>
      </c>
      <c r="H45" s="36">
        <f t="shared" si="0"/>
        <v>261</v>
      </c>
      <c r="I45" s="36">
        <f t="shared" si="1"/>
        <v>17629</v>
      </c>
      <c r="J45" s="28">
        <f t="shared" si="2"/>
        <v>1.0473515248796148E-2</v>
      </c>
      <c r="K45" s="28">
        <f t="shared" si="3"/>
        <v>7.7365542864390215E-3</v>
      </c>
    </row>
    <row r="46" spans="1:11" ht="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ht="15" customHeight="1">
      <c r="A47" s="49" t="s">
        <v>4</v>
      </c>
      <c r="B47" s="58">
        <f>SUM(B7:B45)</f>
        <v>9782</v>
      </c>
      <c r="C47" s="58">
        <f t="shared" ref="C47:I47" si="4">SUM(C7:C45)</f>
        <v>302206</v>
      </c>
      <c r="D47" s="59">
        <f t="shared" si="4"/>
        <v>302276</v>
      </c>
      <c r="E47" s="58">
        <f t="shared" si="4"/>
        <v>15138</v>
      </c>
      <c r="F47" s="58">
        <f t="shared" si="4"/>
        <v>733177</v>
      </c>
      <c r="G47" s="59">
        <f t="shared" si="4"/>
        <v>941004</v>
      </c>
      <c r="H47" s="58">
        <f t="shared" si="4"/>
        <v>24920</v>
      </c>
      <c r="I47" s="59">
        <f t="shared" si="4"/>
        <v>2278663</v>
      </c>
      <c r="J47" s="60">
        <f>SUM(J7:J45)</f>
        <v>1.0000000000000002</v>
      </c>
      <c r="K47" s="60">
        <f>SUM(K7:K45)</f>
        <v>1</v>
      </c>
    </row>
    <row r="48" spans="1:11" ht="5" customHeight="1">
      <c r="A48" s="15"/>
      <c r="B48" s="36"/>
      <c r="C48" s="36"/>
      <c r="D48" s="36"/>
      <c r="E48" s="36"/>
      <c r="F48" s="36"/>
      <c r="G48" s="36"/>
      <c r="H48" s="12"/>
      <c r="I48" s="12"/>
      <c r="J48" s="13"/>
      <c r="K48" s="13"/>
    </row>
    <row r="49" spans="1:11" ht="15" customHeight="1">
      <c r="A49" s="70" t="s">
        <v>81</v>
      </c>
      <c r="B49" s="36">
        <v>17130</v>
      </c>
      <c r="C49" s="36">
        <v>728458</v>
      </c>
      <c r="D49" s="36">
        <v>724403</v>
      </c>
      <c r="E49" s="36">
        <v>28422</v>
      </c>
      <c r="F49" s="36">
        <v>1873245</v>
      </c>
      <c r="G49" s="36">
        <v>2324435</v>
      </c>
      <c r="H49" s="36">
        <f>B49+E49</f>
        <v>45552</v>
      </c>
      <c r="I49" s="36">
        <f>C49+D49+F49+G49</f>
        <v>5650541</v>
      </c>
      <c r="J49" s="16"/>
      <c r="K49" s="16"/>
    </row>
    <row r="50" spans="1:11" ht="15" customHeight="1">
      <c r="A50" s="70" t="s">
        <v>82</v>
      </c>
      <c r="B50" s="36">
        <f>B47</f>
        <v>9782</v>
      </c>
      <c r="C50" s="36">
        <f t="shared" ref="C50:I50" si="5">C47</f>
        <v>302206</v>
      </c>
      <c r="D50" s="36">
        <f t="shared" si="5"/>
        <v>302276</v>
      </c>
      <c r="E50" s="36">
        <f t="shared" si="5"/>
        <v>15138</v>
      </c>
      <c r="F50" s="36">
        <f t="shared" si="5"/>
        <v>733177</v>
      </c>
      <c r="G50" s="36">
        <f t="shared" si="5"/>
        <v>941004</v>
      </c>
      <c r="H50" s="36">
        <f t="shared" si="5"/>
        <v>24920</v>
      </c>
      <c r="I50" s="36">
        <f t="shared" si="5"/>
        <v>2278663</v>
      </c>
      <c r="J50" s="16"/>
      <c r="K50" s="16"/>
    </row>
    <row r="51" spans="1:11" ht="15" customHeight="1">
      <c r="A51" s="70" t="s">
        <v>5</v>
      </c>
      <c r="B51" s="28">
        <f>(B50-B49)/B49</f>
        <v>-0.42895504962054876</v>
      </c>
      <c r="C51" s="28">
        <f t="shared" ref="C51:I51" si="6">(C50-C49)/C49</f>
        <v>-0.58514286341834398</v>
      </c>
      <c r="D51" s="28">
        <f t="shared" si="6"/>
        <v>-0.58272398098848288</v>
      </c>
      <c r="E51" s="28">
        <f t="shared" si="6"/>
        <v>-0.467384420519316</v>
      </c>
      <c r="F51" s="28">
        <f t="shared" si="6"/>
        <v>-0.60860592180948037</v>
      </c>
      <c r="G51" s="28">
        <f t="shared" si="6"/>
        <v>-0.59516871841974506</v>
      </c>
      <c r="H51" s="28">
        <f t="shared" si="6"/>
        <v>-0.45293291183702145</v>
      </c>
      <c r="I51" s="28">
        <f t="shared" si="6"/>
        <v>-0.59673542763427434</v>
      </c>
      <c r="J51" s="28"/>
      <c r="K51" s="28"/>
    </row>
    <row r="52" spans="1:11" ht="15" customHeight="1">
      <c r="A52" s="1"/>
    </row>
    <row r="53" spans="1:11" ht="15" customHeight="1">
      <c r="A53" s="1"/>
    </row>
    <row r="54" spans="1:11" ht="15" customHeight="1">
      <c r="A54" s="1"/>
    </row>
    <row r="55" spans="1:11" ht="15" customHeight="1">
      <c r="A55" s="1"/>
    </row>
    <row r="56" spans="1:11" ht="15" customHeight="1">
      <c r="A56" s="1"/>
    </row>
    <row r="57" spans="1:11" ht="13">
      <c r="A57" s="1"/>
    </row>
    <row r="59" spans="1:11" ht="13" hidden="1">
      <c r="A59" s="4"/>
    </row>
    <row r="60" spans="1:11" hidden="1"/>
    <row r="61" spans="1:11" ht="13" hidden="1">
      <c r="A61" s="4"/>
    </row>
    <row r="62" spans="1:11" ht="13" hidden="1">
      <c r="A62" s="4"/>
    </row>
    <row r="63" spans="1:11" ht="13" hidden="1">
      <c r="A63" s="4"/>
      <c r="B63" s="5"/>
      <c r="C63" s="5"/>
      <c r="D63" s="5"/>
      <c r="E63" s="5"/>
      <c r="F63" s="5"/>
      <c r="G63" s="5"/>
    </row>
    <row r="64" spans="1:11" ht="13">
      <c r="A64" s="4"/>
      <c r="G64" s="8"/>
    </row>
    <row r="65" spans="1:9">
      <c r="G65" s="8"/>
    </row>
    <row r="66" spans="1:9" ht="13">
      <c r="A66" s="4"/>
    </row>
    <row r="67" spans="1:9" ht="13">
      <c r="A67" s="4"/>
    </row>
    <row r="68" spans="1:9" ht="13">
      <c r="A68" s="4"/>
      <c r="B68" s="5"/>
      <c r="C68" s="5"/>
      <c r="D68" s="5"/>
      <c r="E68" s="5"/>
      <c r="F68" s="5"/>
      <c r="G68" s="5"/>
      <c r="H68" s="5"/>
      <c r="I68" s="5"/>
    </row>
  </sheetData>
  <mergeCells count="6">
    <mergeCell ref="J4:K4"/>
    <mergeCell ref="C5:D5"/>
    <mergeCell ref="B4:D4"/>
    <mergeCell ref="E4:G4"/>
    <mergeCell ref="H4:I4"/>
    <mergeCell ref="F5:G5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13313" r:id="rId4"/>
  </oleObjects>
</worksheet>
</file>

<file path=xl/worksheets/sheet11.xml><?xml version="1.0" encoding="utf-8"?>
<worksheet xmlns="http://schemas.openxmlformats.org/spreadsheetml/2006/main" xmlns:r="http://schemas.openxmlformats.org/officeDocument/2006/relationships">
  <sheetPr codeName="Φύλλο11"/>
  <dimension ref="A1:K68"/>
  <sheetViews>
    <sheetView zoomScale="80" workbookViewId="0">
      <pane ySplit="6" topLeftCell="A7" activePane="bottomLeft" state="frozen"/>
      <selection pane="bottomLeft" activeCell="B51" sqref="B51"/>
    </sheetView>
  </sheetViews>
  <sheetFormatPr defaultRowHeight="12.5"/>
  <cols>
    <col min="1" max="1" width="38.6328125" style="2" customWidth="1"/>
    <col min="2" max="11" width="13.6328125" style="2" customWidth="1"/>
    <col min="12" max="16384" width="8.7265625" style="2"/>
  </cols>
  <sheetData>
    <row r="1" spans="1:11" ht="15" customHeight="1">
      <c r="A1" s="21" t="s">
        <v>63</v>
      </c>
      <c r="B1" s="13"/>
      <c r="C1" s="13"/>
      <c r="D1" s="13"/>
      <c r="E1" s="12"/>
      <c r="F1" s="50" t="s">
        <v>51</v>
      </c>
      <c r="H1" s="14"/>
      <c r="I1" s="14"/>
    </row>
    <row r="2" spans="1:11" ht="15" customHeight="1">
      <c r="A2" s="21" t="s">
        <v>61</v>
      </c>
      <c r="B2" s="12"/>
      <c r="C2" s="12"/>
      <c r="D2" s="12"/>
      <c r="E2" s="12"/>
      <c r="F2" s="51" t="s">
        <v>58</v>
      </c>
      <c r="H2" s="14"/>
      <c r="I2" s="14"/>
    </row>
    <row r="3" spans="1:11" ht="15" customHeight="1">
      <c r="A3" s="27" t="s">
        <v>62</v>
      </c>
      <c r="B3" s="22"/>
      <c r="C3" s="23"/>
      <c r="D3" s="22"/>
      <c r="E3" s="22"/>
      <c r="F3" s="24"/>
      <c r="G3" s="22"/>
      <c r="H3" s="14"/>
      <c r="I3" s="14"/>
      <c r="J3" s="25"/>
      <c r="K3" s="25"/>
    </row>
    <row r="4" spans="1:11" ht="15" customHeight="1">
      <c r="A4" s="45"/>
      <c r="B4" s="80" t="s">
        <v>6</v>
      </c>
      <c r="C4" s="81"/>
      <c r="D4" s="82"/>
      <c r="E4" s="80" t="s">
        <v>52</v>
      </c>
      <c r="F4" s="81"/>
      <c r="G4" s="82"/>
      <c r="H4" s="77" t="s">
        <v>7</v>
      </c>
      <c r="I4" s="78"/>
      <c r="J4" s="79" t="s">
        <v>50</v>
      </c>
      <c r="K4" s="79"/>
    </row>
    <row r="5" spans="1:11" ht="15" customHeight="1">
      <c r="A5" s="72" t="s">
        <v>1</v>
      </c>
      <c r="B5" s="71" t="s">
        <v>2</v>
      </c>
      <c r="C5" s="79" t="s">
        <v>3</v>
      </c>
      <c r="D5" s="78"/>
      <c r="E5" s="71" t="s">
        <v>2</v>
      </c>
      <c r="F5" s="79" t="s">
        <v>3</v>
      </c>
      <c r="G5" s="78"/>
      <c r="H5" s="71" t="s">
        <v>2</v>
      </c>
      <c r="I5" s="72" t="s">
        <v>53</v>
      </c>
      <c r="J5" s="73" t="s">
        <v>2</v>
      </c>
      <c r="K5" s="73" t="s">
        <v>53</v>
      </c>
    </row>
    <row r="6" spans="1:11" ht="15" customHeight="1">
      <c r="A6" s="61" t="s">
        <v>65</v>
      </c>
      <c r="B6" s="71" t="s">
        <v>8</v>
      </c>
      <c r="C6" s="73" t="s">
        <v>9</v>
      </c>
      <c r="D6" s="72" t="s">
        <v>10</v>
      </c>
      <c r="E6" s="48" t="s">
        <v>8</v>
      </c>
      <c r="F6" s="73" t="s">
        <v>9</v>
      </c>
      <c r="G6" s="72" t="s">
        <v>10</v>
      </c>
      <c r="H6" s="48" t="s">
        <v>8</v>
      </c>
      <c r="I6" s="49" t="s">
        <v>8</v>
      </c>
      <c r="J6" s="33" t="s">
        <v>8</v>
      </c>
      <c r="K6" s="33" t="s">
        <v>8</v>
      </c>
    </row>
    <row r="7" spans="1:11" ht="15" customHeight="1">
      <c r="A7" s="31" t="s">
        <v>11</v>
      </c>
      <c r="B7" s="36">
        <v>50</v>
      </c>
      <c r="C7" s="36">
        <v>42</v>
      </c>
      <c r="D7" s="36">
        <v>91</v>
      </c>
      <c r="E7" s="36">
        <v>4</v>
      </c>
      <c r="F7" s="36">
        <v>0</v>
      </c>
      <c r="G7" s="36">
        <v>0</v>
      </c>
      <c r="H7" s="36">
        <f>B7+E7</f>
        <v>54</v>
      </c>
      <c r="I7" s="36">
        <f>C7+D7+F7+G7</f>
        <v>133</v>
      </c>
      <c r="J7" s="28">
        <f>H7/$H$47</f>
        <v>5.3444180522565317E-3</v>
      </c>
      <c r="K7" s="28">
        <f>I7/$I$47</f>
        <v>3.0049909963239698E-4</v>
      </c>
    </row>
    <row r="8" spans="1:11" ht="15" customHeight="1">
      <c r="A8" s="31" t="s">
        <v>12</v>
      </c>
      <c r="B8" s="36">
        <v>147</v>
      </c>
      <c r="C8" s="36">
        <v>3050</v>
      </c>
      <c r="D8" s="36">
        <v>3622</v>
      </c>
      <c r="E8" s="36">
        <v>1</v>
      </c>
      <c r="F8" s="36">
        <v>0</v>
      </c>
      <c r="G8" s="36">
        <v>0</v>
      </c>
      <c r="H8" s="36">
        <f t="shared" ref="H8:H45" si="0">B8+E8</f>
        <v>148</v>
      </c>
      <c r="I8" s="36">
        <f t="shared" ref="I8:I45" si="1">C8+D8+F8+G8</f>
        <v>6672</v>
      </c>
      <c r="J8" s="28">
        <f t="shared" ref="J8:J45" si="2">H8/$H$47</f>
        <v>1.4647664291369754E-2</v>
      </c>
      <c r="K8" s="28">
        <f t="shared" ref="K8:K45" si="3">I8/$I$47</f>
        <v>1.5074661599604154E-2</v>
      </c>
    </row>
    <row r="9" spans="1:11" ht="15" customHeight="1">
      <c r="A9" s="31" t="s">
        <v>13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f t="shared" si="0"/>
        <v>0</v>
      </c>
      <c r="I9" s="36">
        <f t="shared" si="1"/>
        <v>0</v>
      </c>
      <c r="J9" s="28">
        <f t="shared" si="2"/>
        <v>0</v>
      </c>
      <c r="K9" s="28">
        <f t="shared" si="3"/>
        <v>0</v>
      </c>
    </row>
    <row r="10" spans="1:11" ht="15" customHeight="1">
      <c r="A10" s="31" t="s">
        <v>14</v>
      </c>
      <c r="B10" s="36">
        <v>22</v>
      </c>
      <c r="C10" s="36">
        <v>78</v>
      </c>
      <c r="D10" s="36">
        <v>118</v>
      </c>
      <c r="E10" s="36">
        <v>0</v>
      </c>
      <c r="F10" s="36">
        <v>0</v>
      </c>
      <c r="G10" s="36">
        <v>0</v>
      </c>
      <c r="H10" s="36">
        <f t="shared" si="0"/>
        <v>22</v>
      </c>
      <c r="I10" s="36">
        <f t="shared" si="1"/>
        <v>196</v>
      </c>
      <c r="J10" s="28">
        <f t="shared" si="2"/>
        <v>2.1773555027711799E-3</v>
      </c>
      <c r="K10" s="28">
        <f t="shared" si="3"/>
        <v>4.4284077840563764E-4</v>
      </c>
    </row>
    <row r="11" spans="1:11" ht="15" customHeight="1">
      <c r="A11" s="31" t="s">
        <v>15</v>
      </c>
      <c r="B11" s="36">
        <v>2669</v>
      </c>
      <c r="C11" s="36">
        <v>56032</v>
      </c>
      <c r="D11" s="36">
        <v>43097</v>
      </c>
      <c r="E11" s="36">
        <v>2835</v>
      </c>
      <c r="F11" s="36">
        <v>59357</v>
      </c>
      <c r="G11" s="36">
        <v>102739</v>
      </c>
      <c r="H11" s="36">
        <f t="shared" si="0"/>
        <v>5504</v>
      </c>
      <c r="I11" s="36">
        <f t="shared" si="1"/>
        <v>261225</v>
      </c>
      <c r="J11" s="28">
        <f t="shared" si="2"/>
        <v>0.54473475851148057</v>
      </c>
      <c r="K11" s="28">
        <f t="shared" si="3"/>
        <v>0.59020960377047293</v>
      </c>
    </row>
    <row r="12" spans="1:11" ht="15" customHeight="1">
      <c r="A12" s="31" t="s">
        <v>16</v>
      </c>
      <c r="B12" s="36">
        <v>199</v>
      </c>
      <c r="C12" s="36">
        <v>3966</v>
      </c>
      <c r="D12" s="36">
        <v>5429</v>
      </c>
      <c r="E12" s="36">
        <v>8</v>
      </c>
      <c r="F12" s="36">
        <v>114</v>
      </c>
      <c r="G12" s="36">
        <v>584</v>
      </c>
      <c r="H12" s="36">
        <f t="shared" si="0"/>
        <v>207</v>
      </c>
      <c r="I12" s="36">
        <f t="shared" si="1"/>
        <v>10093</v>
      </c>
      <c r="J12" s="28">
        <f t="shared" si="2"/>
        <v>2.0486935866983372E-2</v>
      </c>
      <c r="K12" s="28">
        <f t="shared" si="3"/>
        <v>2.2804040696163781E-2</v>
      </c>
    </row>
    <row r="13" spans="1:11" ht="15" customHeight="1">
      <c r="A13" s="31" t="s">
        <v>17</v>
      </c>
      <c r="B13" s="36">
        <v>204</v>
      </c>
      <c r="C13" s="36">
        <v>2220</v>
      </c>
      <c r="D13" s="36">
        <v>2316</v>
      </c>
      <c r="E13" s="36">
        <v>0</v>
      </c>
      <c r="F13" s="36">
        <v>0</v>
      </c>
      <c r="G13" s="36">
        <v>0</v>
      </c>
      <c r="H13" s="36">
        <f t="shared" si="0"/>
        <v>204</v>
      </c>
      <c r="I13" s="36">
        <f t="shared" si="1"/>
        <v>4536</v>
      </c>
      <c r="J13" s="28">
        <f t="shared" si="2"/>
        <v>2.0190023752969122E-2</v>
      </c>
      <c r="K13" s="28">
        <f t="shared" si="3"/>
        <v>1.0248600871673327E-2</v>
      </c>
    </row>
    <row r="14" spans="1:11" ht="15" customHeight="1">
      <c r="A14" s="31" t="s">
        <v>18</v>
      </c>
      <c r="B14" s="36">
        <v>28</v>
      </c>
      <c r="C14" s="36">
        <v>364</v>
      </c>
      <c r="D14" s="36">
        <v>416</v>
      </c>
      <c r="E14" s="36">
        <v>0</v>
      </c>
      <c r="F14" s="36">
        <v>0</v>
      </c>
      <c r="G14" s="36">
        <v>0</v>
      </c>
      <c r="H14" s="36">
        <f t="shared" si="0"/>
        <v>28</v>
      </c>
      <c r="I14" s="36">
        <f t="shared" si="1"/>
        <v>780</v>
      </c>
      <c r="J14" s="28">
        <f t="shared" si="2"/>
        <v>2.7711797307996833E-3</v>
      </c>
      <c r="K14" s="28">
        <f t="shared" si="3"/>
        <v>1.762325546716313E-3</v>
      </c>
    </row>
    <row r="15" spans="1:11" ht="15" customHeight="1">
      <c r="A15" s="31" t="s">
        <v>19</v>
      </c>
      <c r="B15" s="36">
        <v>42</v>
      </c>
      <c r="C15" s="36">
        <v>387</v>
      </c>
      <c r="D15" s="36">
        <v>333</v>
      </c>
      <c r="E15" s="36">
        <v>0</v>
      </c>
      <c r="F15" s="36">
        <v>0</v>
      </c>
      <c r="G15" s="36">
        <v>0</v>
      </c>
      <c r="H15" s="36">
        <f t="shared" si="0"/>
        <v>42</v>
      </c>
      <c r="I15" s="36">
        <f t="shared" si="1"/>
        <v>720</v>
      </c>
      <c r="J15" s="28">
        <f t="shared" si="2"/>
        <v>4.1567695961995249E-3</v>
      </c>
      <c r="K15" s="28">
        <f t="shared" si="3"/>
        <v>1.6267620431227505E-3</v>
      </c>
    </row>
    <row r="16" spans="1:11" ht="15" customHeight="1">
      <c r="A16" s="31" t="s">
        <v>20</v>
      </c>
      <c r="B16" s="36">
        <v>419</v>
      </c>
      <c r="C16" s="36">
        <v>9267</v>
      </c>
      <c r="D16" s="36">
        <v>13040</v>
      </c>
      <c r="E16" s="36">
        <v>255</v>
      </c>
      <c r="F16" s="36">
        <v>4557</v>
      </c>
      <c r="G16" s="36">
        <v>19065</v>
      </c>
      <c r="H16" s="36">
        <f t="shared" si="0"/>
        <v>674</v>
      </c>
      <c r="I16" s="36">
        <f t="shared" si="1"/>
        <v>45929</v>
      </c>
      <c r="J16" s="28">
        <f t="shared" si="2"/>
        <v>6.6706254948535229E-2</v>
      </c>
      <c r="K16" s="28">
        <f t="shared" si="3"/>
        <v>0.10377160260914557</v>
      </c>
    </row>
    <row r="17" spans="1:11" ht="15" customHeight="1">
      <c r="A17" s="31" t="s">
        <v>21</v>
      </c>
      <c r="B17" s="36">
        <v>12</v>
      </c>
      <c r="C17" s="36">
        <v>51</v>
      </c>
      <c r="D17" s="36">
        <v>51</v>
      </c>
      <c r="E17" s="36">
        <v>10</v>
      </c>
      <c r="F17" s="36">
        <v>217</v>
      </c>
      <c r="G17" s="36">
        <v>420</v>
      </c>
      <c r="H17" s="36">
        <f t="shared" si="0"/>
        <v>22</v>
      </c>
      <c r="I17" s="36">
        <f t="shared" si="1"/>
        <v>739</v>
      </c>
      <c r="J17" s="28">
        <f t="shared" si="2"/>
        <v>2.1773555027711799E-3</v>
      </c>
      <c r="K17" s="28">
        <f t="shared" si="3"/>
        <v>1.6696904859273786E-3</v>
      </c>
    </row>
    <row r="18" spans="1:11" ht="15" customHeight="1">
      <c r="A18" s="31" t="s">
        <v>22</v>
      </c>
      <c r="B18" s="36">
        <v>58</v>
      </c>
      <c r="C18" s="36">
        <v>98</v>
      </c>
      <c r="D18" s="36">
        <v>98</v>
      </c>
      <c r="E18" s="36">
        <v>0</v>
      </c>
      <c r="F18" s="36">
        <v>0</v>
      </c>
      <c r="G18" s="36">
        <v>0</v>
      </c>
      <c r="H18" s="36">
        <f t="shared" si="0"/>
        <v>58</v>
      </c>
      <c r="I18" s="36">
        <f t="shared" si="1"/>
        <v>196</v>
      </c>
      <c r="J18" s="28">
        <f t="shared" si="2"/>
        <v>5.7403008709422014E-3</v>
      </c>
      <c r="K18" s="28">
        <f t="shared" si="3"/>
        <v>4.4284077840563764E-4</v>
      </c>
    </row>
    <row r="19" spans="1:11" ht="15" customHeight="1">
      <c r="A19" s="31" t="s">
        <v>23</v>
      </c>
      <c r="B19" s="36">
        <v>102</v>
      </c>
      <c r="C19" s="36">
        <v>641</v>
      </c>
      <c r="D19" s="36">
        <v>674</v>
      </c>
      <c r="E19" s="36">
        <v>0</v>
      </c>
      <c r="F19" s="36">
        <v>0</v>
      </c>
      <c r="G19" s="36">
        <v>0</v>
      </c>
      <c r="H19" s="36">
        <f t="shared" si="0"/>
        <v>102</v>
      </c>
      <c r="I19" s="36">
        <f t="shared" si="1"/>
        <v>1315</v>
      </c>
      <c r="J19" s="28">
        <f t="shared" si="2"/>
        <v>1.0095011876484561E-2</v>
      </c>
      <c r="K19" s="28">
        <f t="shared" si="3"/>
        <v>2.9711001204255792E-3</v>
      </c>
    </row>
    <row r="20" spans="1:11" ht="15" customHeight="1">
      <c r="A20" s="31" t="s">
        <v>24</v>
      </c>
      <c r="B20" s="36">
        <v>11</v>
      </c>
      <c r="C20" s="36">
        <v>15</v>
      </c>
      <c r="D20" s="36">
        <v>22</v>
      </c>
      <c r="E20" s="36">
        <v>0</v>
      </c>
      <c r="F20" s="36">
        <v>0</v>
      </c>
      <c r="G20" s="36">
        <v>0</v>
      </c>
      <c r="H20" s="36">
        <f t="shared" si="0"/>
        <v>11</v>
      </c>
      <c r="I20" s="36">
        <f t="shared" si="1"/>
        <v>37</v>
      </c>
      <c r="J20" s="28">
        <f t="shared" si="2"/>
        <v>1.0886777513855899E-3</v>
      </c>
      <c r="K20" s="28">
        <f t="shared" si="3"/>
        <v>8.3597493882696898E-5</v>
      </c>
    </row>
    <row r="21" spans="1:11" ht="15" customHeight="1">
      <c r="A21" s="31" t="s">
        <v>25</v>
      </c>
      <c r="B21" s="36">
        <v>22</v>
      </c>
      <c r="C21" s="36">
        <v>47</v>
      </c>
      <c r="D21" s="36">
        <v>59</v>
      </c>
      <c r="E21" s="36">
        <v>0</v>
      </c>
      <c r="F21" s="36">
        <v>0</v>
      </c>
      <c r="G21" s="36">
        <v>0</v>
      </c>
      <c r="H21" s="36">
        <f t="shared" si="0"/>
        <v>22</v>
      </c>
      <c r="I21" s="36">
        <f t="shared" si="1"/>
        <v>106</v>
      </c>
      <c r="J21" s="28">
        <f t="shared" si="2"/>
        <v>2.1773555027711799E-3</v>
      </c>
      <c r="K21" s="28">
        <f t="shared" si="3"/>
        <v>2.3949552301529383E-4</v>
      </c>
    </row>
    <row r="22" spans="1:11" ht="15" customHeight="1">
      <c r="A22" s="31" t="s">
        <v>26</v>
      </c>
      <c r="B22" s="36">
        <v>26</v>
      </c>
      <c r="C22" s="36">
        <v>35</v>
      </c>
      <c r="D22" s="36">
        <v>46</v>
      </c>
      <c r="E22" s="36">
        <v>0</v>
      </c>
      <c r="F22" s="36">
        <v>0</v>
      </c>
      <c r="G22" s="36">
        <v>0</v>
      </c>
      <c r="H22" s="36">
        <f t="shared" si="0"/>
        <v>26</v>
      </c>
      <c r="I22" s="36">
        <f t="shared" si="1"/>
        <v>81</v>
      </c>
      <c r="J22" s="28">
        <f t="shared" si="2"/>
        <v>2.5732383214568488E-3</v>
      </c>
      <c r="K22" s="28">
        <f t="shared" si="3"/>
        <v>1.8301072985130943E-4</v>
      </c>
    </row>
    <row r="23" spans="1:11" ht="15" customHeight="1">
      <c r="A23" s="31" t="s">
        <v>27</v>
      </c>
      <c r="B23" s="36">
        <v>26</v>
      </c>
      <c r="C23" s="36">
        <v>720</v>
      </c>
      <c r="D23" s="36">
        <v>762</v>
      </c>
      <c r="E23" s="36">
        <v>0</v>
      </c>
      <c r="F23" s="36">
        <v>0</v>
      </c>
      <c r="G23" s="36">
        <v>0</v>
      </c>
      <c r="H23" s="36">
        <f t="shared" si="0"/>
        <v>26</v>
      </c>
      <c r="I23" s="36">
        <f t="shared" si="1"/>
        <v>1482</v>
      </c>
      <c r="J23" s="28">
        <f t="shared" si="2"/>
        <v>2.5732383214568488E-3</v>
      </c>
      <c r="K23" s="28">
        <f t="shared" si="3"/>
        <v>3.3484185387609947E-3</v>
      </c>
    </row>
    <row r="24" spans="1:11" ht="15" customHeight="1">
      <c r="A24" s="31" t="s">
        <v>28</v>
      </c>
      <c r="B24" s="36">
        <v>73</v>
      </c>
      <c r="C24" s="36">
        <v>399</v>
      </c>
      <c r="D24" s="36">
        <v>540</v>
      </c>
      <c r="E24" s="36">
        <v>0</v>
      </c>
      <c r="F24" s="36">
        <v>0</v>
      </c>
      <c r="G24" s="36">
        <v>0</v>
      </c>
      <c r="H24" s="36">
        <f t="shared" si="0"/>
        <v>73</v>
      </c>
      <c r="I24" s="36">
        <f t="shared" si="1"/>
        <v>939</v>
      </c>
      <c r="J24" s="28">
        <f t="shared" si="2"/>
        <v>7.2248614410134601E-3</v>
      </c>
      <c r="K24" s="28">
        <f t="shared" si="3"/>
        <v>2.121568831239254E-3</v>
      </c>
    </row>
    <row r="25" spans="1:11" ht="15" customHeight="1">
      <c r="A25" s="31" t="s">
        <v>29</v>
      </c>
      <c r="B25" s="36">
        <v>159</v>
      </c>
      <c r="C25" s="36">
        <v>2133</v>
      </c>
      <c r="D25" s="36">
        <v>2714</v>
      </c>
      <c r="E25" s="36">
        <v>49</v>
      </c>
      <c r="F25" s="36">
        <v>294</v>
      </c>
      <c r="G25" s="36">
        <v>2360</v>
      </c>
      <c r="H25" s="36">
        <f t="shared" si="0"/>
        <v>208</v>
      </c>
      <c r="I25" s="36">
        <f t="shared" si="1"/>
        <v>7501</v>
      </c>
      <c r="J25" s="28">
        <f t="shared" si="2"/>
        <v>2.0585906571654791E-2</v>
      </c>
      <c r="K25" s="28">
        <f t="shared" si="3"/>
        <v>1.6947697340921879E-2</v>
      </c>
    </row>
    <row r="26" spans="1:11" ht="15" customHeight="1">
      <c r="A26" s="31" t="s">
        <v>30</v>
      </c>
      <c r="B26" s="36">
        <v>161</v>
      </c>
      <c r="C26" s="36">
        <v>2337</v>
      </c>
      <c r="D26" s="36">
        <v>2819</v>
      </c>
      <c r="E26" s="36">
        <v>57</v>
      </c>
      <c r="F26" s="36">
        <v>1065</v>
      </c>
      <c r="G26" s="36">
        <v>5141</v>
      </c>
      <c r="H26" s="36">
        <f t="shared" si="0"/>
        <v>218</v>
      </c>
      <c r="I26" s="36">
        <f t="shared" si="1"/>
        <v>11362</v>
      </c>
      <c r="J26" s="28">
        <f t="shared" si="2"/>
        <v>2.1575613618368964E-2</v>
      </c>
      <c r="K26" s="28">
        <f t="shared" si="3"/>
        <v>2.5671208797167628E-2</v>
      </c>
    </row>
    <row r="27" spans="1:11" ht="15" customHeight="1">
      <c r="A27" s="31" t="s">
        <v>31</v>
      </c>
      <c r="B27" s="36">
        <v>22</v>
      </c>
      <c r="C27" s="36">
        <v>53</v>
      </c>
      <c r="D27" s="36">
        <v>32</v>
      </c>
      <c r="E27" s="36">
        <v>0</v>
      </c>
      <c r="F27" s="36">
        <v>0</v>
      </c>
      <c r="G27" s="36">
        <v>0</v>
      </c>
      <c r="H27" s="36">
        <f t="shared" si="0"/>
        <v>22</v>
      </c>
      <c r="I27" s="36">
        <f t="shared" si="1"/>
        <v>85</v>
      </c>
      <c r="J27" s="28">
        <f t="shared" si="2"/>
        <v>2.1773555027711799E-3</v>
      </c>
      <c r="K27" s="28">
        <f t="shared" si="3"/>
        <v>1.9204829675754692E-4</v>
      </c>
    </row>
    <row r="28" spans="1:11" ht="15" customHeight="1">
      <c r="A28" s="31" t="s">
        <v>32</v>
      </c>
      <c r="B28" s="36">
        <v>36</v>
      </c>
      <c r="C28" s="36">
        <v>207</v>
      </c>
      <c r="D28" s="36">
        <v>277</v>
      </c>
      <c r="E28" s="36">
        <v>0</v>
      </c>
      <c r="F28" s="36">
        <v>0</v>
      </c>
      <c r="G28" s="36">
        <v>0</v>
      </c>
      <c r="H28" s="36">
        <f t="shared" si="0"/>
        <v>36</v>
      </c>
      <c r="I28" s="36">
        <f t="shared" si="1"/>
        <v>484</v>
      </c>
      <c r="J28" s="28">
        <f t="shared" si="2"/>
        <v>3.5629453681710215E-3</v>
      </c>
      <c r="K28" s="28">
        <f t="shared" si="3"/>
        <v>1.0935455956547378E-3</v>
      </c>
    </row>
    <row r="29" spans="1:11" ht="15" customHeight="1">
      <c r="A29" s="31" t="s">
        <v>33</v>
      </c>
      <c r="B29" s="36">
        <v>23</v>
      </c>
      <c r="C29" s="36">
        <v>140</v>
      </c>
      <c r="D29" s="36">
        <v>208</v>
      </c>
      <c r="E29" s="36">
        <v>0</v>
      </c>
      <c r="F29" s="36">
        <v>0</v>
      </c>
      <c r="G29" s="36">
        <v>0</v>
      </c>
      <c r="H29" s="36">
        <f t="shared" si="0"/>
        <v>23</v>
      </c>
      <c r="I29" s="36">
        <f t="shared" si="1"/>
        <v>348</v>
      </c>
      <c r="J29" s="28">
        <f t="shared" si="2"/>
        <v>2.2763262074425969E-3</v>
      </c>
      <c r="K29" s="28">
        <f t="shared" si="3"/>
        <v>7.8626832084266278E-4</v>
      </c>
    </row>
    <row r="30" spans="1:11" ht="15" customHeight="1">
      <c r="A30" s="31" t="s">
        <v>34</v>
      </c>
      <c r="B30" s="36">
        <v>132</v>
      </c>
      <c r="C30" s="36">
        <v>834</v>
      </c>
      <c r="D30" s="36">
        <v>845</v>
      </c>
      <c r="E30" s="36">
        <v>0</v>
      </c>
      <c r="F30" s="36">
        <v>0</v>
      </c>
      <c r="G30" s="36">
        <v>0</v>
      </c>
      <c r="H30" s="36">
        <f t="shared" si="0"/>
        <v>132</v>
      </c>
      <c r="I30" s="36">
        <f t="shared" si="1"/>
        <v>1679</v>
      </c>
      <c r="J30" s="28">
        <f t="shared" si="2"/>
        <v>1.3064133016627079E-2</v>
      </c>
      <c r="K30" s="28">
        <f t="shared" si="3"/>
        <v>3.7935187088931916E-3</v>
      </c>
    </row>
    <row r="31" spans="1:11" ht="15" customHeight="1">
      <c r="A31" s="31" t="s">
        <v>35</v>
      </c>
      <c r="B31" s="36">
        <v>58</v>
      </c>
      <c r="C31" s="36">
        <v>359</v>
      </c>
      <c r="D31" s="36">
        <v>506</v>
      </c>
      <c r="E31" s="36">
        <v>0</v>
      </c>
      <c r="F31" s="36">
        <v>0</v>
      </c>
      <c r="G31" s="36">
        <v>0</v>
      </c>
      <c r="H31" s="36">
        <f t="shared" si="0"/>
        <v>58</v>
      </c>
      <c r="I31" s="36">
        <f t="shared" si="1"/>
        <v>865</v>
      </c>
      <c r="J31" s="28">
        <f t="shared" si="2"/>
        <v>5.7403008709422014E-3</v>
      </c>
      <c r="K31" s="28">
        <f t="shared" si="3"/>
        <v>1.9543738434738599E-3</v>
      </c>
    </row>
    <row r="32" spans="1:11" ht="15" customHeight="1">
      <c r="A32" s="31" t="s">
        <v>36</v>
      </c>
      <c r="B32" s="36">
        <v>58</v>
      </c>
      <c r="C32" s="36">
        <v>903</v>
      </c>
      <c r="D32" s="36">
        <v>1180</v>
      </c>
      <c r="E32" s="36">
        <v>12</v>
      </c>
      <c r="F32" s="36">
        <v>34</v>
      </c>
      <c r="G32" s="36">
        <v>228</v>
      </c>
      <c r="H32" s="36">
        <f t="shared" si="0"/>
        <v>70</v>
      </c>
      <c r="I32" s="36">
        <f t="shared" si="1"/>
        <v>2345</v>
      </c>
      <c r="J32" s="28">
        <f t="shared" si="2"/>
        <v>6.9279493269992082E-3</v>
      </c>
      <c r="K32" s="28">
        <f t="shared" si="3"/>
        <v>5.298273598781736E-3</v>
      </c>
    </row>
    <row r="33" spans="1:11" ht="15" customHeight="1">
      <c r="A33" s="31" t="s">
        <v>37</v>
      </c>
      <c r="B33" s="36">
        <v>212</v>
      </c>
      <c r="C33" s="36">
        <v>3372</v>
      </c>
      <c r="D33" s="36">
        <v>3419</v>
      </c>
      <c r="E33" s="36">
        <v>1</v>
      </c>
      <c r="F33" s="36">
        <v>0</v>
      </c>
      <c r="G33" s="36">
        <v>0</v>
      </c>
      <c r="H33" s="36">
        <f t="shared" si="0"/>
        <v>213</v>
      </c>
      <c r="I33" s="36">
        <f t="shared" si="1"/>
        <v>6791</v>
      </c>
      <c r="J33" s="28">
        <f t="shared" si="2"/>
        <v>2.1080760095011877E-2</v>
      </c>
      <c r="K33" s="28">
        <f t="shared" si="3"/>
        <v>1.5343529215064721E-2</v>
      </c>
    </row>
    <row r="34" spans="1:11" ht="15" customHeight="1">
      <c r="A34" s="31" t="s">
        <v>38</v>
      </c>
      <c r="B34" s="36">
        <v>86</v>
      </c>
      <c r="C34" s="36">
        <v>464</v>
      </c>
      <c r="D34" s="36">
        <v>836</v>
      </c>
      <c r="E34" s="36">
        <v>0</v>
      </c>
      <c r="F34" s="36">
        <v>0</v>
      </c>
      <c r="G34" s="36">
        <v>0</v>
      </c>
      <c r="H34" s="36">
        <f t="shared" si="0"/>
        <v>86</v>
      </c>
      <c r="I34" s="36">
        <f t="shared" si="1"/>
        <v>1300</v>
      </c>
      <c r="J34" s="28">
        <f t="shared" si="2"/>
        <v>8.5114806017418838E-3</v>
      </c>
      <c r="K34" s="28">
        <f t="shared" si="3"/>
        <v>2.9372092445271885E-3</v>
      </c>
    </row>
    <row r="35" spans="1:11" ht="15" customHeight="1">
      <c r="A35" s="31" t="s">
        <v>39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f t="shared" si="0"/>
        <v>0</v>
      </c>
      <c r="I35" s="36">
        <f t="shared" si="1"/>
        <v>0</v>
      </c>
      <c r="J35" s="28">
        <f t="shared" si="2"/>
        <v>0</v>
      </c>
      <c r="K35" s="28">
        <f t="shared" si="3"/>
        <v>0</v>
      </c>
    </row>
    <row r="36" spans="1:11" ht="15" customHeight="1">
      <c r="A36" s="31" t="s">
        <v>40</v>
      </c>
      <c r="B36" s="36">
        <v>100</v>
      </c>
      <c r="C36" s="36">
        <v>950</v>
      </c>
      <c r="D36" s="36">
        <v>1471</v>
      </c>
      <c r="E36" s="36">
        <v>0</v>
      </c>
      <c r="F36" s="36">
        <v>0</v>
      </c>
      <c r="G36" s="36">
        <v>0</v>
      </c>
      <c r="H36" s="36">
        <f t="shared" si="0"/>
        <v>100</v>
      </c>
      <c r="I36" s="36">
        <f t="shared" si="1"/>
        <v>2421</v>
      </c>
      <c r="J36" s="28">
        <f t="shared" si="2"/>
        <v>9.8970704671417255E-3</v>
      </c>
      <c r="K36" s="28">
        <f t="shared" si="3"/>
        <v>5.4699873700002483E-3</v>
      </c>
    </row>
    <row r="37" spans="1:11" ht="15" customHeight="1">
      <c r="A37" s="31" t="s">
        <v>41</v>
      </c>
      <c r="B37" s="36">
        <v>286</v>
      </c>
      <c r="C37" s="36">
        <v>6340</v>
      </c>
      <c r="D37" s="36">
        <v>7557</v>
      </c>
      <c r="E37" s="36">
        <v>156</v>
      </c>
      <c r="F37" s="36">
        <v>1640</v>
      </c>
      <c r="G37" s="36">
        <v>12181</v>
      </c>
      <c r="H37" s="36">
        <f t="shared" si="0"/>
        <v>442</v>
      </c>
      <c r="I37" s="36">
        <f t="shared" si="1"/>
        <v>27718</v>
      </c>
      <c r="J37" s="28">
        <f t="shared" si="2"/>
        <v>4.3745051464766427E-2</v>
      </c>
      <c r="K37" s="28">
        <f t="shared" si="3"/>
        <v>6.2625819876772779E-2</v>
      </c>
    </row>
    <row r="38" spans="1:11" ht="15" customHeight="1">
      <c r="A38" s="31" t="s">
        <v>42</v>
      </c>
      <c r="B38" s="36">
        <v>173</v>
      </c>
      <c r="C38" s="36">
        <v>2151</v>
      </c>
      <c r="D38" s="36">
        <v>2300</v>
      </c>
      <c r="E38" s="36">
        <v>2</v>
      </c>
      <c r="F38" s="36">
        <v>0</v>
      </c>
      <c r="G38" s="36">
        <v>0</v>
      </c>
      <c r="H38" s="36">
        <f t="shared" si="0"/>
        <v>175</v>
      </c>
      <c r="I38" s="36">
        <f t="shared" si="1"/>
        <v>4451</v>
      </c>
      <c r="J38" s="28">
        <f t="shared" si="2"/>
        <v>1.731987331749802E-2</v>
      </c>
      <c r="K38" s="28">
        <f t="shared" si="3"/>
        <v>1.0056552574915782E-2</v>
      </c>
    </row>
    <row r="39" spans="1:11" ht="15" customHeight="1">
      <c r="A39" s="31" t="s">
        <v>43</v>
      </c>
      <c r="B39" s="36">
        <v>117</v>
      </c>
      <c r="C39" s="36">
        <v>1840</v>
      </c>
      <c r="D39" s="36">
        <v>2702</v>
      </c>
      <c r="E39" s="36">
        <v>20</v>
      </c>
      <c r="F39" s="36">
        <v>270</v>
      </c>
      <c r="G39" s="36">
        <v>1391</v>
      </c>
      <c r="H39" s="36">
        <f t="shared" si="0"/>
        <v>137</v>
      </c>
      <c r="I39" s="36">
        <f t="shared" si="1"/>
        <v>6203</v>
      </c>
      <c r="J39" s="28">
        <f t="shared" si="2"/>
        <v>1.3558986539984165E-2</v>
      </c>
      <c r="K39" s="28">
        <f t="shared" si="3"/>
        <v>1.4015006879847807E-2</v>
      </c>
    </row>
    <row r="40" spans="1:11" ht="15" customHeight="1">
      <c r="A40" s="31" t="s">
        <v>44</v>
      </c>
      <c r="B40" s="36">
        <v>54</v>
      </c>
      <c r="C40" s="36">
        <v>221</v>
      </c>
      <c r="D40" s="36">
        <v>278</v>
      </c>
      <c r="E40" s="36">
        <v>0</v>
      </c>
      <c r="F40" s="36">
        <v>0</v>
      </c>
      <c r="G40" s="36">
        <v>0</v>
      </c>
      <c r="H40" s="36">
        <f t="shared" si="0"/>
        <v>54</v>
      </c>
      <c r="I40" s="36">
        <f t="shared" si="1"/>
        <v>499</v>
      </c>
      <c r="J40" s="28">
        <f t="shared" si="2"/>
        <v>5.3444180522565317E-3</v>
      </c>
      <c r="K40" s="28">
        <f t="shared" si="3"/>
        <v>1.1274364715531285E-3</v>
      </c>
    </row>
    <row r="41" spans="1:11" ht="15" customHeight="1">
      <c r="A41" s="31" t="s">
        <v>45</v>
      </c>
      <c r="B41" s="36">
        <v>32</v>
      </c>
      <c r="C41" s="36">
        <v>175</v>
      </c>
      <c r="D41" s="36">
        <v>213</v>
      </c>
      <c r="E41" s="36">
        <v>0</v>
      </c>
      <c r="F41" s="36">
        <v>0</v>
      </c>
      <c r="G41" s="36">
        <v>0</v>
      </c>
      <c r="H41" s="36">
        <f t="shared" si="0"/>
        <v>32</v>
      </c>
      <c r="I41" s="36">
        <f t="shared" si="1"/>
        <v>388</v>
      </c>
      <c r="J41" s="28">
        <f t="shared" si="2"/>
        <v>3.1670625494853522E-3</v>
      </c>
      <c r="K41" s="28">
        <f t="shared" si="3"/>
        <v>8.766439899050378E-4</v>
      </c>
    </row>
    <row r="42" spans="1:11" ht="15" customHeight="1">
      <c r="A42" s="31" t="s">
        <v>46</v>
      </c>
      <c r="B42" s="36">
        <v>28</v>
      </c>
      <c r="C42" s="36">
        <v>45</v>
      </c>
      <c r="D42" s="36">
        <v>74</v>
      </c>
      <c r="E42" s="36">
        <v>0</v>
      </c>
      <c r="F42" s="36">
        <v>0</v>
      </c>
      <c r="G42" s="36">
        <v>0</v>
      </c>
      <c r="H42" s="36">
        <f t="shared" si="0"/>
        <v>28</v>
      </c>
      <c r="I42" s="36">
        <f t="shared" si="1"/>
        <v>119</v>
      </c>
      <c r="J42" s="28">
        <f t="shared" si="2"/>
        <v>2.7711797307996833E-3</v>
      </c>
      <c r="K42" s="28">
        <f t="shared" si="3"/>
        <v>2.688676154605657E-4</v>
      </c>
    </row>
    <row r="43" spans="1:11" ht="15" customHeight="1">
      <c r="A43" s="31" t="s">
        <v>47</v>
      </c>
      <c r="B43" s="36">
        <v>32</v>
      </c>
      <c r="C43" s="36">
        <v>83</v>
      </c>
      <c r="D43" s="36">
        <v>237</v>
      </c>
      <c r="E43" s="36">
        <v>0</v>
      </c>
      <c r="F43" s="36">
        <v>0</v>
      </c>
      <c r="G43" s="36">
        <v>0</v>
      </c>
      <c r="H43" s="36">
        <f t="shared" si="0"/>
        <v>32</v>
      </c>
      <c r="I43" s="36">
        <f t="shared" si="1"/>
        <v>320</v>
      </c>
      <c r="J43" s="28">
        <f t="shared" si="2"/>
        <v>3.1670625494853522E-3</v>
      </c>
      <c r="K43" s="28">
        <f t="shared" si="3"/>
        <v>7.2300535249900024E-4</v>
      </c>
    </row>
    <row r="44" spans="1:11" ht="15" customHeight="1">
      <c r="A44" s="31" t="s">
        <v>48</v>
      </c>
      <c r="B44" s="36">
        <v>455</v>
      </c>
      <c r="C44" s="36">
        <v>6377</v>
      </c>
      <c r="D44" s="36">
        <v>8082</v>
      </c>
      <c r="E44" s="36">
        <v>291</v>
      </c>
      <c r="F44" s="36">
        <v>5543</v>
      </c>
      <c r="G44" s="36">
        <v>11718</v>
      </c>
      <c r="H44" s="36">
        <f t="shared" si="0"/>
        <v>746</v>
      </c>
      <c r="I44" s="36">
        <f t="shared" si="1"/>
        <v>31720</v>
      </c>
      <c r="J44" s="28">
        <f t="shared" si="2"/>
        <v>7.3832145684877282E-2</v>
      </c>
      <c r="K44" s="28">
        <f t="shared" si="3"/>
        <v>7.1667905566463394E-2</v>
      </c>
    </row>
    <row r="45" spans="1:11" ht="15" customHeight="1">
      <c r="A45" s="31" t="s">
        <v>49</v>
      </c>
      <c r="B45" s="36">
        <v>64</v>
      </c>
      <c r="C45" s="36">
        <v>292</v>
      </c>
      <c r="D45" s="36">
        <v>325</v>
      </c>
      <c r="E45" s="36">
        <v>5</v>
      </c>
      <c r="F45" s="36">
        <v>26</v>
      </c>
      <c r="G45" s="36">
        <v>176</v>
      </c>
      <c r="H45" s="36">
        <f t="shared" si="0"/>
        <v>69</v>
      </c>
      <c r="I45" s="36">
        <f t="shared" si="1"/>
        <v>819</v>
      </c>
      <c r="J45" s="28">
        <f t="shared" si="2"/>
        <v>6.8289786223277912E-3</v>
      </c>
      <c r="K45" s="28">
        <f t="shared" si="3"/>
        <v>1.8504418240521286E-3</v>
      </c>
    </row>
    <row r="46" spans="1:11" ht="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ht="15" customHeight="1">
      <c r="A47" s="49" t="s">
        <v>4</v>
      </c>
      <c r="B47" s="58">
        <f>SUM(B7:B45)</f>
        <v>6398</v>
      </c>
      <c r="C47" s="58">
        <f t="shared" ref="C47:I47" si="4">SUM(C7:C45)</f>
        <v>106688</v>
      </c>
      <c r="D47" s="59">
        <f t="shared" si="4"/>
        <v>106789</v>
      </c>
      <c r="E47" s="58">
        <f t="shared" si="4"/>
        <v>3706</v>
      </c>
      <c r="F47" s="58">
        <f t="shared" si="4"/>
        <v>73117</v>
      </c>
      <c r="G47" s="59">
        <f t="shared" si="4"/>
        <v>156003</v>
      </c>
      <c r="H47" s="58">
        <f t="shared" si="4"/>
        <v>10104</v>
      </c>
      <c r="I47" s="59">
        <f t="shared" si="4"/>
        <v>442597</v>
      </c>
      <c r="J47" s="60">
        <f>SUM(J7:J45)</f>
        <v>1.0000000000000002</v>
      </c>
      <c r="K47" s="60">
        <f>SUM(K7:K45)</f>
        <v>1</v>
      </c>
    </row>
    <row r="48" spans="1:11" ht="5" customHeight="1">
      <c r="A48" s="15"/>
      <c r="B48" s="12"/>
      <c r="C48" s="12"/>
      <c r="D48" s="12"/>
      <c r="E48" s="12"/>
      <c r="F48" s="12"/>
      <c r="G48" s="12"/>
      <c r="H48" s="12"/>
      <c r="I48" s="12"/>
      <c r="J48" s="13"/>
      <c r="K48" s="13"/>
    </row>
    <row r="49" spans="1:11" ht="15" customHeight="1">
      <c r="A49" s="70" t="s">
        <v>96</v>
      </c>
      <c r="B49" s="36">
        <v>12867</v>
      </c>
      <c r="C49" s="36">
        <v>550408</v>
      </c>
      <c r="D49" s="36">
        <v>550307</v>
      </c>
      <c r="E49" s="36">
        <v>10907</v>
      </c>
      <c r="F49" s="36">
        <v>687711</v>
      </c>
      <c r="G49" s="36">
        <v>807859</v>
      </c>
      <c r="H49" s="36">
        <f>B49+E49</f>
        <v>23774</v>
      </c>
      <c r="I49" s="36">
        <f>C49+D49+F49+G49</f>
        <v>2596285</v>
      </c>
      <c r="J49" s="12"/>
      <c r="K49" s="12"/>
    </row>
    <row r="50" spans="1:11" ht="15" customHeight="1">
      <c r="A50" s="70" t="s">
        <v>88</v>
      </c>
      <c r="B50" s="36">
        <f>B47</f>
        <v>6398</v>
      </c>
      <c r="C50" s="36">
        <f t="shared" ref="C50:I50" si="5">C47</f>
        <v>106688</v>
      </c>
      <c r="D50" s="36">
        <f t="shared" si="5"/>
        <v>106789</v>
      </c>
      <c r="E50" s="36">
        <f t="shared" si="5"/>
        <v>3706</v>
      </c>
      <c r="F50" s="36">
        <f t="shared" si="5"/>
        <v>73117</v>
      </c>
      <c r="G50" s="36">
        <f t="shared" si="5"/>
        <v>156003</v>
      </c>
      <c r="H50" s="36">
        <f t="shared" si="5"/>
        <v>10104</v>
      </c>
      <c r="I50" s="36">
        <f t="shared" si="5"/>
        <v>442597</v>
      </c>
      <c r="J50" s="12"/>
      <c r="K50" s="12"/>
    </row>
    <row r="51" spans="1:11" ht="15" customHeight="1">
      <c r="A51" s="70" t="s">
        <v>5</v>
      </c>
      <c r="B51" s="34">
        <f>(B50-B49)/B49</f>
        <v>-0.50275899588093576</v>
      </c>
      <c r="C51" s="34">
        <f t="shared" ref="C51:I51" si="6">(C50-C49)/C49</f>
        <v>-0.8061656080580224</v>
      </c>
      <c r="D51" s="34">
        <f t="shared" si="6"/>
        <v>-0.8059464989542201</v>
      </c>
      <c r="E51" s="34">
        <f t="shared" si="6"/>
        <v>-0.6602182084899606</v>
      </c>
      <c r="F51" s="34">
        <f t="shared" si="6"/>
        <v>-0.89368063038107581</v>
      </c>
      <c r="G51" s="34">
        <f t="shared" si="6"/>
        <v>-0.80689328211977585</v>
      </c>
      <c r="H51" s="34">
        <f t="shared" si="6"/>
        <v>-0.57499789686211833</v>
      </c>
      <c r="I51" s="34">
        <f t="shared" si="6"/>
        <v>-0.82952680464586903</v>
      </c>
      <c r="J51" s="35"/>
      <c r="K51" s="35"/>
    </row>
    <row r="52" spans="1:11" ht="15" customHeight="1">
      <c r="A52" s="1"/>
    </row>
    <row r="53" spans="1:11" ht="15" customHeight="1">
      <c r="A53" s="1"/>
    </row>
    <row r="54" spans="1:11" ht="15" customHeight="1">
      <c r="A54" s="1"/>
    </row>
    <row r="55" spans="1:11" ht="15" customHeight="1">
      <c r="A55" s="1"/>
    </row>
    <row r="56" spans="1:11" ht="15" customHeight="1">
      <c r="A56" s="1"/>
      <c r="B56" s="7"/>
    </row>
    <row r="57" spans="1:11" ht="15" customHeight="1">
      <c r="A57" s="1"/>
    </row>
    <row r="58" spans="1:11" ht="15" customHeight="1"/>
    <row r="59" spans="1:11" ht="13" hidden="1">
      <c r="A59" s="4"/>
    </row>
    <row r="60" spans="1:11" hidden="1"/>
    <row r="61" spans="1:11" ht="13" hidden="1">
      <c r="A61" s="4"/>
    </row>
    <row r="62" spans="1:11" ht="13" hidden="1">
      <c r="A62" s="4"/>
    </row>
    <row r="63" spans="1:11" ht="13" hidden="1">
      <c r="A63" s="4"/>
      <c r="B63" s="5"/>
      <c r="C63" s="5"/>
      <c r="D63" s="5"/>
      <c r="E63" s="5"/>
      <c r="F63" s="5"/>
      <c r="G63" s="5"/>
    </row>
    <row r="64" spans="1:11" ht="13">
      <c r="A64" s="4"/>
      <c r="G64" s="8"/>
    </row>
    <row r="65" spans="1:9">
      <c r="G65" s="8"/>
    </row>
    <row r="66" spans="1:9" ht="13">
      <c r="A66" s="4"/>
      <c r="G66" s="8"/>
    </row>
    <row r="67" spans="1:9" ht="13">
      <c r="A67" s="4"/>
    </row>
    <row r="68" spans="1:9" ht="13">
      <c r="A68" s="4"/>
      <c r="B68" s="5"/>
      <c r="C68" s="5"/>
      <c r="D68" s="5"/>
      <c r="E68" s="5"/>
      <c r="F68" s="5"/>
      <c r="G68" s="5"/>
      <c r="H68" s="5"/>
      <c r="I68" s="5"/>
    </row>
  </sheetData>
  <mergeCells count="6">
    <mergeCell ref="J4:K4"/>
    <mergeCell ref="C5:D5"/>
    <mergeCell ref="B4:D4"/>
    <mergeCell ref="E4:G4"/>
    <mergeCell ref="H4:I4"/>
    <mergeCell ref="F5:G5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15361" r:id="rId4"/>
  </oleObjects>
</worksheet>
</file>

<file path=xl/worksheets/sheet12.xml><?xml version="1.0" encoding="utf-8"?>
<worksheet xmlns="http://schemas.openxmlformats.org/spreadsheetml/2006/main" xmlns:r="http://schemas.openxmlformats.org/officeDocument/2006/relationships">
  <sheetPr codeName="Φύλλο12"/>
  <dimension ref="A1:K73"/>
  <sheetViews>
    <sheetView tabSelected="1" zoomScale="80" workbookViewId="0">
      <pane ySplit="6" topLeftCell="A7" activePane="bottomLeft" state="frozen"/>
      <selection pane="bottomLeft" activeCell="F58" sqref="F58"/>
    </sheetView>
  </sheetViews>
  <sheetFormatPr defaultRowHeight="12.5"/>
  <cols>
    <col min="1" max="1" width="38.6328125" style="2" customWidth="1"/>
    <col min="2" max="11" width="13.6328125" style="2" customWidth="1"/>
    <col min="12" max="16384" width="8.7265625" style="2"/>
  </cols>
  <sheetData>
    <row r="1" spans="1:11" ht="15" customHeight="1">
      <c r="A1" s="21" t="s">
        <v>63</v>
      </c>
      <c r="B1" s="13"/>
      <c r="C1" s="13"/>
      <c r="D1" s="13"/>
      <c r="E1" s="12"/>
      <c r="F1" s="50" t="s">
        <v>51</v>
      </c>
      <c r="H1" s="14"/>
      <c r="I1" s="14"/>
    </row>
    <row r="2" spans="1:11" ht="15" customHeight="1">
      <c r="A2" s="21" t="s">
        <v>61</v>
      </c>
      <c r="B2" s="12"/>
      <c r="C2" s="12"/>
      <c r="D2" s="12"/>
      <c r="E2" s="12"/>
      <c r="F2" s="51" t="s">
        <v>59</v>
      </c>
      <c r="H2" s="14"/>
      <c r="I2" s="14"/>
    </row>
    <row r="3" spans="1:11" ht="15" customHeight="1">
      <c r="A3" s="27" t="s">
        <v>62</v>
      </c>
      <c r="B3" s="22"/>
      <c r="C3" s="23"/>
      <c r="D3" s="22"/>
      <c r="E3" s="22"/>
      <c r="F3" s="24"/>
      <c r="G3" s="22"/>
      <c r="H3" s="14"/>
      <c r="I3" s="14"/>
      <c r="J3" s="25"/>
      <c r="K3" s="25"/>
    </row>
    <row r="4" spans="1:11" ht="15" customHeight="1">
      <c r="A4" s="45"/>
      <c r="B4" s="80" t="s">
        <v>6</v>
      </c>
      <c r="C4" s="81"/>
      <c r="D4" s="82"/>
      <c r="E4" s="80" t="s">
        <v>52</v>
      </c>
      <c r="F4" s="81"/>
      <c r="G4" s="82"/>
      <c r="H4" s="77" t="s">
        <v>7</v>
      </c>
      <c r="I4" s="78"/>
      <c r="J4" s="79" t="s">
        <v>50</v>
      </c>
      <c r="K4" s="79"/>
    </row>
    <row r="5" spans="1:11" ht="15" customHeight="1">
      <c r="A5" s="75" t="s">
        <v>1</v>
      </c>
      <c r="B5" s="74" t="s">
        <v>2</v>
      </c>
      <c r="C5" s="79" t="s">
        <v>3</v>
      </c>
      <c r="D5" s="78"/>
      <c r="E5" s="74" t="s">
        <v>2</v>
      </c>
      <c r="F5" s="79" t="s">
        <v>3</v>
      </c>
      <c r="G5" s="78"/>
      <c r="H5" s="74" t="s">
        <v>2</v>
      </c>
      <c r="I5" s="75" t="s">
        <v>53</v>
      </c>
      <c r="J5" s="76" t="s">
        <v>2</v>
      </c>
      <c r="K5" s="76" t="s">
        <v>53</v>
      </c>
    </row>
    <row r="6" spans="1:11" ht="15" customHeight="1">
      <c r="A6" s="61" t="s">
        <v>65</v>
      </c>
      <c r="B6" s="74" t="s">
        <v>8</v>
      </c>
      <c r="C6" s="76" t="s">
        <v>9</v>
      </c>
      <c r="D6" s="75" t="s">
        <v>10</v>
      </c>
      <c r="E6" s="48" t="s">
        <v>8</v>
      </c>
      <c r="F6" s="76" t="s">
        <v>9</v>
      </c>
      <c r="G6" s="75" t="s">
        <v>10</v>
      </c>
      <c r="H6" s="48" t="s">
        <v>8</v>
      </c>
      <c r="I6" s="49" t="s">
        <v>8</v>
      </c>
      <c r="J6" s="33" t="s">
        <v>8</v>
      </c>
      <c r="K6" s="33" t="s">
        <v>8</v>
      </c>
    </row>
    <row r="7" spans="1:11" ht="15" customHeight="1">
      <c r="A7" s="31" t="s">
        <v>11</v>
      </c>
      <c r="B7" s="36">
        <v>58</v>
      </c>
      <c r="C7" s="36">
        <v>60</v>
      </c>
      <c r="D7" s="36">
        <v>48</v>
      </c>
      <c r="E7" s="36">
        <v>0</v>
      </c>
      <c r="F7" s="36">
        <v>0</v>
      </c>
      <c r="G7" s="36">
        <v>0</v>
      </c>
      <c r="H7" s="38">
        <f>B7+E7</f>
        <v>58</v>
      </c>
      <c r="I7" s="38">
        <f>C7+D7+F7+G7</f>
        <v>108</v>
      </c>
      <c r="J7" s="28">
        <f>H7/$H$47</f>
        <v>5.9658506480148119E-3</v>
      </c>
      <c r="K7" s="28">
        <f>I7/$I$47</f>
        <v>2.8723327863489724E-4</v>
      </c>
    </row>
    <row r="8" spans="1:11" ht="15" customHeight="1">
      <c r="A8" s="31" t="s">
        <v>12</v>
      </c>
      <c r="B8" s="36">
        <v>146</v>
      </c>
      <c r="C8" s="36">
        <v>2743</v>
      </c>
      <c r="D8" s="36">
        <v>3071</v>
      </c>
      <c r="E8" s="36">
        <v>2</v>
      </c>
      <c r="F8" s="36">
        <v>9</v>
      </c>
      <c r="G8" s="36">
        <v>0</v>
      </c>
      <c r="H8" s="38">
        <f t="shared" ref="H8:H45" si="0">B8+E8</f>
        <v>148</v>
      </c>
      <c r="I8" s="38">
        <f t="shared" ref="I8:I45" si="1">C8+D8+F8+G8</f>
        <v>5823</v>
      </c>
      <c r="J8" s="28">
        <f t="shared" ref="J8:J45" si="2">H8/$H$47</f>
        <v>1.52232051018309E-2</v>
      </c>
      <c r="K8" s="28">
        <f t="shared" ref="K8:K45" si="3">I8/$I$47</f>
        <v>1.5486660939731544E-2</v>
      </c>
    </row>
    <row r="9" spans="1:11" ht="15" customHeight="1">
      <c r="A9" s="31" t="s">
        <v>13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8">
        <f t="shared" si="0"/>
        <v>0</v>
      </c>
      <c r="I9" s="38">
        <f t="shared" si="1"/>
        <v>0</v>
      </c>
      <c r="J9" s="28">
        <f t="shared" si="2"/>
        <v>0</v>
      </c>
      <c r="K9" s="28">
        <f t="shared" si="3"/>
        <v>0</v>
      </c>
    </row>
    <row r="10" spans="1:11" ht="15" customHeight="1">
      <c r="A10" s="31" t="s">
        <v>14</v>
      </c>
      <c r="B10" s="36">
        <v>22</v>
      </c>
      <c r="C10" s="36">
        <v>62</v>
      </c>
      <c r="D10" s="36">
        <v>102</v>
      </c>
      <c r="E10" s="36">
        <v>0</v>
      </c>
      <c r="F10" s="36">
        <v>0</v>
      </c>
      <c r="G10" s="36">
        <v>0</v>
      </c>
      <c r="H10" s="38">
        <f t="shared" si="0"/>
        <v>22</v>
      </c>
      <c r="I10" s="38">
        <f t="shared" si="1"/>
        <v>164</v>
      </c>
      <c r="J10" s="28">
        <f t="shared" si="2"/>
        <v>2.2629088664883768E-3</v>
      </c>
      <c r="K10" s="28">
        <f t="shared" si="3"/>
        <v>4.3616905274188099E-4</v>
      </c>
    </row>
    <row r="11" spans="1:11" ht="15" customHeight="1">
      <c r="A11" s="31" t="s">
        <v>15</v>
      </c>
      <c r="B11" s="36">
        <v>2663</v>
      </c>
      <c r="C11" s="36">
        <v>48198</v>
      </c>
      <c r="D11" s="36">
        <v>43678</v>
      </c>
      <c r="E11" s="36">
        <v>2617</v>
      </c>
      <c r="F11" s="36">
        <v>73958</v>
      </c>
      <c r="G11" s="36">
        <v>67502</v>
      </c>
      <c r="H11" s="38">
        <f t="shared" si="0"/>
        <v>5280</v>
      </c>
      <c r="I11" s="38">
        <f t="shared" si="1"/>
        <v>233336</v>
      </c>
      <c r="J11" s="28">
        <f t="shared" si="2"/>
        <v>0.54309812795721046</v>
      </c>
      <c r="K11" s="28">
        <f t="shared" si="3"/>
        <v>0.620572817625485</v>
      </c>
    </row>
    <row r="12" spans="1:11" ht="15" customHeight="1">
      <c r="A12" s="31" t="s">
        <v>16</v>
      </c>
      <c r="B12" s="36">
        <v>192</v>
      </c>
      <c r="C12" s="36">
        <v>4144</v>
      </c>
      <c r="D12" s="36">
        <v>4964</v>
      </c>
      <c r="E12" s="36">
        <v>4</v>
      </c>
      <c r="F12" s="36">
        <v>0</v>
      </c>
      <c r="G12" s="36">
        <v>0</v>
      </c>
      <c r="H12" s="38">
        <f t="shared" si="0"/>
        <v>196</v>
      </c>
      <c r="I12" s="38">
        <f t="shared" si="1"/>
        <v>9108</v>
      </c>
      <c r="J12" s="28">
        <f t="shared" si="2"/>
        <v>2.0160460810532813E-2</v>
      </c>
      <c r="K12" s="28">
        <f t="shared" si="3"/>
        <v>2.4223339831543001E-2</v>
      </c>
    </row>
    <row r="13" spans="1:11" ht="15" customHeight="1">
      <c r="A13" s="31" t="s">
        <v>17</v>
      </c>
      <c r="B13" s="36">
        <v>206</v>
      </c>
      <c r="C13" s="36">
        <v>2031</v>
      </c>
      <c r="D13" s="36">
        <v>2111</v>
      </c>
      <c r="E13" s="36">
        <v>0</v>
      </c>
      <c r="F13" s="36">
        <v>0</v>
      </c>
      <c r="G13" s="36">
        <v>0</v>
      </c>
      <c r="H13" s="38">
        <f t="shared" si="0"/>
        <v>206</v>
      </c>
      <c r="I13" s="38">
        <f t="shared" si="1"/>
        <v>4142</v>
      </c>
      <c r="J13" s="28">
        <f t="shared" si="2"/>
        <v>2.1189055749845712E-2</v>
      </c>
      <c r="K13" s="28">
        <f t="shared" si="3"/>
        <v>1.1015928149127262E-2</v>
      </c>
    </row>
    <row r="14" spans="1:11" ht="15" customHeight="1">
      <c r="A14" s="31" t="s">
        <v>18</v>
      </c>
      <c r="B14" s="36">
        <v>32</v>
      </c>
      <c r="C14" s="36">
        <v>334</v>
      </c>
      <c r="D14" s="36">
        <v>428</v>
      </c>
      <c r="E14" s="36">
        <v>0</v>
      </c>
      <c r="F14" s="36">
        <v>0</v>
      </c>
      <c r="G14" s="36">
        <v>0</v>
      </c>
      <c r="H14" s="38">
        <f t="shared" si="0"/>
        <v>32</v>
      </c>
      <c r="I14" s="38">
        <f t="shared" si="1"/>
        <v>762</v>
      </c>
      <c r="J14" s="28">
        <f t="shared" si="2"/>
        <v>3.2915038058012754E-3</v>
      </c>
      <c r="K14" s="28">
        <f t="shared" si="3"/>
        <v>2.0265903548128861E-3</v>
      </c>
    </row>
    <row r="15" spans="1:11" ht="15" customHeight="1">
      <c r="A15" s="31" t="s">
        <v>19</v>
      </c>
      <c r="B15" s="36">
        <v>46</v>
      </c>
      <c r="C15" s="36">
        <v>607</v>
      </c>
      <c r="D15" s="36">
        <v>456</v>
      </c>
      <c r="E15" s="36">
        <v>0</v>
      </c>
      <c r="F15" s="36">
        <v>0</v>
      </c>
      <c r="G15" s="36">
        <v>0</v>
      </c>
      <c r="H15" s="38">
        <f t="shared" si="0"/>
        <v>46</v>
      </c>
      <c r="I15" s="38">
        <f t="shared" si="1"/>
        <v>1063</v>
      </c>
      <c r="J15" s="28">
        <f t="shared" si="2"/>
        <v>4.7315367208393333E-3</v>
      </c>
      <c r="K15" s="28">
        <f t="shared" si="3"/>
        <v>2.8271201406379239E-3</v>
      </c>
    </row>
    <row r="16" spans="1:11" ht="15" customHeight="1">
      <c r="A16" s="31" t="s">
        <v>20</v>
      </c>
      <c r="B16" s="36">
        <v>396</v>
      </c>
      <c r="C16" s="36">
        <v>9349</v>
      </c>
      <c r="D16" s="36">
        <v>10302</v>
      </c>
      <c r="E16" s="36">
        <v>16</v>
      </c>
      <c r="F16" s="36">
        <v>350</v>
      </c>
      <c r="G16" s="36">
        <v>329</v>
      </c>
      <c r="H16" s="38">
        <f t="shared" si="0"/>
        <v>412</v>
      </c>
      <c r="I16" s="38">
        <f t="shared" si="1"/>
        <v>20330</v>
      </c>
      <c r="J16" s="28">
        <f t="shared" si="2"/>
        <v>4.2378111499691423E-2</v>
      </c>
      <c r="K16" s="28">
        <f t="shared" si="3"/>
        <v>5.406900513562464E-2</v>
      </c>
    </row>
    <row r="17" spans="1:11" ht="15" customHeight="1">
      <c r="A17" s="31" t="s">
        <v>21</v>
      </c>
      <c r="B17" s="36">
        <v>20</v>
      </c>
      <c r="C17" s="36">
        <v>166</v>
      </c>
      <c r="D17" s="36">
        <v>146</v>
      </c>
      <c r="E17" s="36">
        <v>0</v>
      </c>
      <c r="F17" s="36">
        <v>0</v>
      </c>
      <c r="G17" s="36">
        <v>0</v>
      </c>
      <c r="H17" s="38">
        <f t="shared" si="0"/>
        <v>20</v>
      </c>
      <c r="I17" s="38">
        <f t="shared" si="1"/>
        <v>312</v>
      </c>
      <c r="J17" s="28">
        <f t="shared" si="2"/>
        <v>2.0571898786257972E-3</v>
      </c>
      <c r="K17" s="28">
        <f t="shared" si="3"/>
        <v>8.2978502716748092E-4</v>
      </c>
    </row>
    <row r="18" spans="1:11" ht="15" customHeight="1">
      <c r="A18" s="31" t="s">
        <v>22</v>
      </c>
      <c r="B18" s="36">
        <v>64</v>
      </c>
      <c r="C18" s="36">
        <v>80</v>
      </c>
      <c r="D18" s="36">
        <v>131</v>
      </c>
      <c r="E18" s="36">
        <v>0</v>
      </c>
      <c r="F18" s="36">
        <v>0</v>
      </c>
      <c r="G18" s="36">
        <v>0</v>
      </c>
      <c r="H18" s="38">
        <f t="shared" si="0"/>
        <v>64</v>
      </c>
      <c r="I18" s="38">
        <f t="shared" si="1"/>
        <v>211</v>
      </c>
      <c r="J18" s="28">
        <f t="shared" si="2"/>
        <v>6.5830076116025508E-3</v>
      </c>
      <c r="K18" s="28">
        <f t="shared" si="3"/>
        <v>5.6116872029595669E-4</v>
      </c>
    </row>
    <row r="19" spans="1:11" ht="15" customHeight="1">
      <c r="A19" s="31" t="s">
        <v>23</v>
      </c>
      <c r="B19" s="36">
        <v>108</v>
      </c>
      <c r="C19" s="36">
        <v>449</v>
      </c>
      <c r="D19" s="36">
        <v>630</v>
      </c>
      <c r="E19" s="36">
        <v>0</v>
      </c>
      <c r="F19" s="36">
        <v>0</v>
      </c>
      <c r="G19" s="36">
        <v>0</v>
      </c>
      <c r="H19" s="38">
        <f t="shared" si="0"/>
        <v>108</v>
      </c>
      <c r="I19" s="38">
        <f t="shared" si="1"/>
        <v>1079</v>
      </c>
      <c r="J19" s="28">
        <f t="shared" si="2"/>
        <v>1.1108825344579305E-2</v>
      </c>
      <c r="K19" s="28">
        <f t="shared" si="3"/>
        <v>2.8696732189542047E-3</v>
      </c>
    </row>
    <row r="20" spans="1:11" ht="15" customHeight="1">
      <c r="A20" s="31" t="s">
        <v>24</v>
      </c>
      <c r="B20" s="36">
        <v>12</v>
      </c>
      <c r="C20" s="36">
        <v>10</v>
      </c>
      <c r="D20" s="36">
        <v>17</v>
      </c>
      <c r="E20" s="36">
        <v>0</v>
      </c>
      <c r="F20" s="36">
        <v>0</v>
      </c>
      <c r="G20" s="36">
        <v>0</v>
      </c>
      <c r="H20" s="38">
        <f t="shared" si="0"/>
        <v>12</v>
      </c>
      <c r="I20" s="38">
        <f t="shared" si="1"/>
        <v>27</v>
      </c>
      <c r="J20" s="28">
        <f t="shared" si="2"/>
        <v>1.2343139271754782E-3</v>
      </c>
      <c r="K20" s="28">
        <f t="shared" si="3"/>
        <v>7.180831965872431E-5</v>
      </c>
    </row>
    <row r="21" spans="1:11" ht="15" customHeight="1">
      <c r="A21" s="31" t="s">
        <v>25</v>
      </c>
      <c r="B21" s="36">
        <v>24</v>
      </c>
      <c r="C21" s="36">
        <v>24</v>
      </c>
      <c r="D21" s="36">
        <v>49</v>
      </c>
      <c r="E21" s="36">
        <v>0</v>
      </c>
      <c r="F21" s="36">
        <v>0</v>
      </c>
      <c r="G21" s="36">
        <v>0</v>
      </c>
      <c r="H21" s="38">
        <f t="shared" si="0"/>
        <v>24</v>
      </c>
      <c r="I21" s="38">
        <f t="shared" si="1"/>
        <v>73</v>
      </c>
      <c r="J21" s="28">
        <f t="shared" si="2"/>
        <v>2.4686278543509564E-3</v>
      </c>
      <c r="K21" s="28">
        <f t="shared" si="3"/>
        <v>1.9414841981803239E-4</v>
      </c>
    </row>
    <row r="22" spans="1:11" ht="15" customHeight="1">
      <c r="A22" s="31" t="s">
        <v>26</v>
      </c>
      <c r="B22" s="36">
        <v>24</v>
      </c>
      <c r="C22" s="36">
        <v>73</v>
      </c>
      <c r="D22" s="36">
        <v>48</v>
      </c>
      <c r="E22" s="36">
        <v>0</v>
      </c>
      <c r="F22" s="36">
        <v>0</v>
      </c>
      <c r="G22" s="36">
        <v>0</v>
      </c>
      <c r="H22" s="38">
        <f t="shared" si="0"/>
        <v>24</v>
      </c>
      <c r="I22" s="38">
        <f t="shared" si="1"/>
        <v>121</v>
      </c>
      <c r="J22" s="28">
        <f t="shared" si="2"/>
        <v>2.4686278543509564E-3</v>
      </c>
      <c r="K22" s="28">
        <f t="shared" si="3"/>
        <v>3.2180765476687561E-4</v>
      </c>
    </row>
    <row r="23" spans="1:11" ht="15" customHeight="1">
      <c r="A23" s="31" t="s">
        <v>27</v>
      </c>
      <c r="B23" s="36">
        <v>22</v>
      </c>
      <c r="C23" s="36">
        <v>425</v>
      </c>
      <c r="D23" s="36">
        <v>357</v>
      </c>
      <c r="E23" s="36">
        <v>0</v>
      </c>
      <c r="F23" s="36">
        <v>0</v>
      </c>
      <c r="G23" s="36">
        <v>0</v>
      </c>
      <c r="H23" s="38">
        <f t="shared" si="0"/>
        <v>22</v>
      </c>
      <c r="I23" s="38">
        <f t="shared" si="1"/>
        <v>782</v>
      </c>
      <c r="J23" s="28">
        <f t="shared" si="2"/>
        <v>2.2629088664883768E-3</v>
      </c>
      <c r="K23" s="28">
        <f t="shared" si="3"/>
        <v>2.0797817027082377E-3</v>
      </c>
    </row>
    <row r="24" spans="1:11" ht="15" customHeight="1">
      <c r="A24" s="31" t="s">
        <v>28</v>
      </c>
      <c r="B24" s="36">
        <v>74</v>
      </c>
      <c r="C24" s="36">
        <v>441</v>
      </c>
      <c r="D24" s="36">
        <v>485</v>
      </c>
      <c r="E24" s="36">
        <v>1</v>
      </c>
      <c r="F24" s="36">
        <v>0</v>
      </c>
      <c r="G24" s="36">
        <v>0</v>
      </c>
      <c r="H24" s="38">
        <f t="shared" si="0"/>
        <v>75</v>
      </c>
      <c r="I24" s="38">
        <f t="shared" si="1"/>
        <v>926</v>
      </c>
      <c r="J24" s="28">
        <f t="shared" si="2"/>
        <v>7.7144620448467392E-3</v>
      </c>
      <c r="K24" s="28">
        <f t="shared" si="3"/>
        <v>2.462759407554767E-3</v>
      </c>
    </row>
    <row r="25" spans="1:11" ht="15" customHeight="1">
      <c r="A25" s="31" t="s">
        <v>29</v>
      </c>
      <c r="B25" s="36">
        <v>165</v>
      </c>
      <c r="C25" s="36">
        <v>2394</v>
      </c>
      <c r="D25" s="36">
        <v>2359</v>
      </c>
      <c r="E25" s="36">
        <v>8</v>
      </c>
      <c r="F25" s="36">
        <v>0</v>
      </c>
      <c r="G25" s="36">
        <v>0</v>
      </c>
      <c r="H25" s="38">
        <f t="shared" si="0"/>
        <v>173</v>
      </c>
      <c r="I25" s="38">
        <f t="shared" si="1"/>
        <v>4753</v>
      </c>
      <c r="J25" s="28">
        <f t="shared" si="2"/>
        <v>1.7794692450113146E-2</v>
      </c>
      <c r="K25" s="28">
        <f t="shared" si="3"/>
        <v>1.2640923827330246E-2</v>
      </c>
    </row>
    <row r="26" spans="1:11" ht="15" customHeight="1">
      <c r="A26" s="31" t="s">
        <v>30</v>
      </c>
      <c r="B26" s="36">
        <v>162</v>
      </c>
      <c r="C26" s="36">
        <v>1957</v>
      </c>
      <c r="D26" s="36">
        <v>2508</v>
      </c>
      <c r="E26" s="36">
        <v>1</v>
      </c>
      <c r="F26" s="36">
        <v>0</v>
      </c>
      <c r="G26" s="36">
        <v>0</v>
      </c>
      <c r="H26" s="38">
        <f t="shared" si="0"/>
        <v>163</v>
      </c>
      <c r="I26" s="38">
        <f t="shared" si="1"/>
        <v>4465</v>
      </c>
      <c r="J26" s="28">
        <f t="shared" si="2"/>
        <v>1.6766097510800246E-2</v>
      </c>
      <c r="K26" s="28">
        <f t="shared" si="3"/>
        <v>1.1874968417637187E-2</v>
      </c>
    </row>
    <row r="27" spans="1:11" ht="15" customHeight="1">
      <c r="A27" s="31" t="s">
        <v>31</v>
      </c>
      <c r="B27" s="36">
        <v>24</v>
      </c>
      <c r="C27" s="36">
        <v>106</v>
      </c>
      <c r="D27" s="36">
        <v>49</v>
      </c>
      <c r="E27" s="36">
        <v>0</v>
      </c>
      <c r="F27" s="36">
        <v>0</v>
      </c>
      <c r="G27" s="36">
        <v>0</v>
      </c>
      <c r="H27" s="38">
        <f t="shared" si="0"/>
        <v>24</v>
      </c>
      <c r="I27" s="38">
        <f t="shared" si="1"/>
        <v>155</v>
      </c>
      <c r="J27" s="28">
        <f t="shared" si="2"/>
        <v>2.4686278543509564E-3</v>
      </c>
      <c r="K27" s="28">
        <f t="shared" si="3"/>
        <v>4.1223294618897288E-4</v>
      </c>
    </row>
    <row r="28" spans="1:11" ht="15" customHeight="1">
      <c r="A28" s="31" t="s">
        <v>32</v>
      </c>
      <c r="B28" s="36">
        <v>36</v>
      </c>
      <c r="C28" s="36">
        <v>190</v>
      </c>
      <c r="D28" s="36">
        <v>232</v>
      </c>
      <c r="E28" s="36">
        <v>0</v>
      </c>
      <c r="F28" s="36">
        <v>0</v>
      </c>
      <c r="G28" s="36">
        <v>0</v>
      </c>
      <c r="H28" s="38">
        <f t="shared" si="0"/>
        <v>36</v>
      </c>
      <c r="I28" s="38">
        <f t="shared" si="1"/>
        <v>422</v>
      </c>
      <c r="J28" s="28">
        <f t="shared" si="2"/>
        <v>3.7029417815264351E-3</v>
      </c>
      <c r="K28" s="28">
        <f t="shared" si="3"/>
        <v>1.1223374405919134E-3</v>
      </c>
    </row>
    <row r="29" spans="1:11" ht="15" customHeight="1">
      <c r="A29" s="31" t="s">
        <v>33</v>
      </c>
      <c r="B29" s="36">
        <v>23</v>
      </c>
      <c r="C29" s="36">
        <v>162</v>
      </c>
      <c r="D29" s="36">
        <v>290</v>
      </c>
      <c r="E29" s="36">
        <v>0</v>
      </c>
      <c r="F29" s="36">
        <v>0</v>
      </c>
      <c r="G29" s="36">
        <v>0</v>
      </c>
      <c r="H29" s="38">
        <f t="shared" si="0"/>
        <v>23</v>
      </c>
      <c r="I29" s="38">
        <f t="shared" si="1"/>
        <v>452</v>
      </c>
      <c r="J29" s="28">
        <f t="shared" si="2"/>
        <v>2.3657683604196666E-3</v>
      </c>
      <c r="K29" s="28">
        <f t="shared" si="3"/>
        <v>1.2021244624349403E-3</v>
      </c>
    </row>
    <row r="30" spans="1:11" ht="15" customHeight="1">
      <c r="A30" s="31" t="s">
        <v>34</v>
      </c>
      <c r="B30" s="36">
        <v>140</v>
      </c>
      <c r="C30" s="36">
        <v>889</v>
      </c>
      <c r="D30" s="36">
        <v>1023</v>
      </c>
      <c r="E30" s="36">
        <v>0</v>
      </c>
      <c r="F30" s="36">
        <v>0</v>
      </c>
      <c r="G30" s="36">
        <v>0</v>
      </c>
      <c r="H30" s="38">
        <f t="shared" si="0"/>
        <v>140</v>
      </c>
      <c r="I30" s="38">
        <f t="shared" si="1"/>
        <v>1912</v>
      </c>
      <c r="J30" s="28">
        <f t="shared" si="2"/>
        <v>1.4400329150380579E-2</v>
      </c>
      <c r="K30" s="28">
        <f t="shared" si="3"/>
        <v>5.0850928587955887E-3</v>
      </c>
    </row>
    <row r="31" spans="1:11" ht="15" customHeight="1">
      <c r="A31" s="31" t="s">
        <v>35</v>
      </c>
      <c r="B31" s="36">
        <v>60</v>
      </c>
      <c r="C31" s="36">
        <v>289</v>
      </c>
      <c r="D31" s="36">
        <v>377</v>
      </c>
      <c r="E31" s="36">
        <v>0</v>
      </c>
      <c r="F31" s="36">
        <v>0</v>
      </c>
      <c r="G31" s="36">
        <v>0</v>
      </c>
      <c r="H31" s="38">
        <f t="shared" si="0"/>
        <v>60</v>
      </c>
      <c r="I31" s="38">
        <f t="shared" si="1"/>
        <v>666</v>
      </c>
      <c r="J31" s="28">
        <f t="shared" si="2"/>
        <v>6.1715696358773916E-3</v>
      </c>
      <c r="K31" s="28">
        <f t="shared" si="3"/>
        <v>1.7712718849151998E-3</v>
      </c>
    </row>
    <row r="32" spans="1:11" ht="15" customHeight="1">
      <c r="A32" s="31" t="s">
        <v>36</v>
      </c>
      <c r="B32" s="36">
        <v>35</v>
      </c>
      <c r="C32" s="36">
        <v>602</v>
      </c>
      <c r="D32" s="36">
        <v>751</v>
      </c>
      <c r="E32" s="36">
        <v>3</v>
      </c>
      <c r="F32" s="36">
        <v>0</v>
      </c>
      <c r="G32" s="36">
        <v>0</v>
      </c>
      <c r="H32" s="38">
        <f t="shared" si="0"/>
        <v>38</v>
      </c>
      <c r="I32" s="38">
        <f t="shared" si="1"/>
        <v>1353</v>
      </c>
      <c r="J32" s="28">
        <f t="shared" si="2"/>
        <v>3.9086607693890147E-3</v>
      </c>
      <c r="K32" s="28">
        <f t="shared" si="3"/>
        <v>3.5983946851205185E-3</v>
      </c>
    </row>
    <row r="33" spans="1:11" ht="15" customHeight="1">
      <c r="A33" s="31" t="s">
        <v>37</v>
      </c>
      <c r="B33" s="36">
        <v>220</v>
      </c>
      <c r="C33" s="36">
        <v>3174</v>
      </c>
      <c r="D33" s="36">
        <v>3555</v>
      </c>
      <c r="E33" s="36">
        <v>0</v>
      </c>
      <c r="F33" s="36">
        <v>0</v>
      </c>
      <c r="G33" s="36">
        <v>0</v>
      </c>
      <c r="H33" s="38">
        <f t="shared" si="0"/>
        <v>220</v>
      </c>
      <c r="I33" s="38">
        <f t="shared" si="1"/>
        <v>6729</v>
      </c>
      <c r="J33" s="28">
        <f t="shared" si="2"/>
        <v>2.2629088664883768E-2</v>
      </c>
      <c r="K33" s="28">
        <f t="shared" si="3"/>
        <v>1.7896228999390959E-2</v>
      </c>
    </row>
    <row r="34" spans="1:11" ht="15" customHeight="1">
      <c r="A34" s="31" t="s">
        <v>38</v>
      </c>
      <c r="B34" s="36">
        <v>84</v>
      </c>
      <c r="C34" s="36">
        <v>490</v>
      </c>
      <c r="D34" s="36">
        <v>674</v>
      </c>
      <c r="E34" s="36">
        <v>0</v>
      </c>
      <c r="F34" s="36">
        <v>0</v>
      </c>
      <c r="G34" s="36">
        <v>0</v>
      </c>
      <c r="H34" s="38">
        <f t="shared" si="0"/>
        <v>84</v>
      </c>
      <c r="I34" s="38">
        <f t="shared" si="1"/>
        <v>1164</v>
      </c>
      <c r="J34" s="28">
        <f t="shared" si="2"/>
        <v>8.640197490228348E-3</v>
      </c>
      <c r="K34" s="28">
        <f t="shared" si="3"/>
        <v>3.0957364475094483E-3</v>
      </c>
    </row>
    <row r="35" spans="1:11" ht="15" customHeight="1">
      <c r="A35" s="31" t="s">
        <v>39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8">
        <f t="shared" si="0"/>
        <v>0</v>
      </c>
      <c r="I35" s="38">
        <f t="shared" si="1"/>
        <v>0</v>
      </c>
      <c r="J35" s="28">
        <f t="shared" si="2"/>
        <v>0</v>
      </c>
      <c r="K35" s="28">
        <f t="shared" si="3"/>
        <v>0</v>
      </c>
    </row>
    <row r="36" spans="1:11" ht="15" customHeight="1">
      <c r="A36" s="31" t="s">
        <v>40</v>
      </c>
      <c r="B36" s="36">
        <v>102</v>
      </c>
      <c r="C36" s="36">
        <v>835</v>
      </c>
      <c r="D36" s="36">
        <v>1144</v>
      </c>
      <c r="E36" s="36">
        <v>0</v>
      </c>
      <c r="F36" s="36">
        <v>0</v>
      </c>
      <c r="G36" s="36">
        <v>0</v>
      </c>
      <c r="H36" s="38">
        <f t="shared" si="0"/>
        <v>102</v>
      </c>
      <c r="I36" s="38">
        <f t="shared" si="1"/>
        <v>1979</v>
      </c>
      <c r="J36" s="28">
        <f t="shared" si="2"/>
        <v>1.0491668380991566E-2</v>
      </c>
      <c r="K36" s="28">
        <f t="shared" si="3"/>
        <v>5.2632838742450155E-3</v>
      </c>
    </row>
    <row r="37" spans="1:11" ht="15" customHeight="1">
      <c r="A37" s="31" t="s">
        <v>41</v>
      </c>
      <c r="B37" s="36">
        <v>274</v>
      </c>
      <c r="C37" s="36">
        <v>5579</v>
      </c>
      <c r="D37" s="36">
        <v>6389</v>
      </c>
      <c r="E37" s="36">
        <v>11</v>
      </c>
      <c r="F37" s="36">
        <v>51</v>
      </c>
      <c r="G37" s="36">
        <v>50</v>
      </c>
      <c r="H37" s="38">
        <f t="shared" si="0"/>
        <v>285</v>
      </c>
      <c r="I37" s="38">
        <f t="shared" si="1"/>
        <v>12069</v>
      </c>
      <c r="J37" s="28">
        <f t="shared" si="2"/>
        <v>2.9314955770417608E-2</v>
      </c>
      <c r="K37" s="28">
        <f t="shared" si="3"/>
        <v>3.2098318887449767E-2</v>
      </c>
    </row>
    <row r="38" spans="1:11" ht="15" customHeight="1">
      <c r="A38" s="31" t="s">
        <v>42</v>
      </c>
      <c r="B38" s="36">
        <v>174</v>
      </c>
      <c r="C38" s="36">
        <v>1931</v>
      </c>
      <c r="D38" s="36">
        <v>2496</v>
      </c>
      <c r="E38" s="36">
        <v>1</v>
      </c>
      <c r="F38" s="36">
        <v>0</v>
      </c>
      <c r="G38" s="36">
        <v>0</v>
      </c>
      <c r="H38" s="38">
        <f t="shared" si="0"/>
        <v>175</v>
      </c>
      <c r="I38" s="38">
        <f t="shared" si="1"/>
        <v>4427</v>
      </c>
      <c r="J38" s="28">
        <f t="shared" si="2"/>
        <v>1.8000411437975726E-2</v>
      </c>
      <c r="K38" s="28">
        <f t="shared" si="3"/>
        <v>1.1773904856636019E-2</v>
      </c>
    </row>
    <row r="39" spans="1:11" ht="15" customHeight="1">
      <c r="A39" s="31" t="s">
        <v>43</v>
      </c>
      <c r="B39" s="36">
        <v>95</v>
      </c>
      <c r="C39" s="36">
        <v>1225</v>
      </c>
      <c r="D39" s="36">
        <v>1728</v>
      </c>
      <c r="E39" s="36">
        <v>0</v>
      </c>
      <c r="F39" s="36">
        <v>0</v>
      </c>
      <c r="G39" s="36">
        <v>0</v>
      </c>
      <c r="H39" s="38">
        <f t="shared" si="0"/>
        <v>95</v>
      </c>
      <c r="I39" s="38">
        <f t="shared" si="1"/>
        <v>2953</v>
      </c>
      <c r="J39" s="28">
        <f t="shared" si="2"/>
        <v>9.7716519234725373E-3</v>
      </c>
      <c r="K39" s="28">
        <f t="shared" si="3"/>
        <v>7.8537025167486254E-3</v>
      </c>
    </row>
    <row r="40" spans="1:11" ht="15" customHeight="1">
      <c r="A40" s="31" t="s">
        <v>44</v>
      </c>
      <c r="B40" s="36">
        <v>66</v>
      </c>
      <c r="C40" s="36">
        <v>245</v>
      </c>
      <c r="D40" s="36">
        <v>327</v>
      </c>
      <c r="E40" s="36">
        <v>0</v>
      </c>
      <c r="F40" s="36">
        <v>0</v>
      </c>
      <c r="G40" s="36">
        <v>0</v>
      </c>
      <c r="H40" s="38">
        <f t="shared" si="0"/>
        <v>66</v>
      </c>
      <c r="I40" s="38">
        <f t="shared" si="1"/>
        <v>572</v>
      </c>
      <c r="J40" s="28">
        <f t="shared" si="2"/>
        <v>6.7887265994651304E-3</v>
      </c>
      <c r="K40" s="28">
        <f t="shared" si="3"/>
        <v>1.5212725498070484E-3</v>
      </c>
    </row>
    <row r="41" spans="1:11" ht="15" customHeight="1">
      <c r="A41" s="31" t="s">
        <v>45</v>
      </c>
      <c r="B41" s="36">
        <v>34</v>
      </c>
      <c r="C41" s="36">
        <v>188</v>
      </c>
      <c r="D41" s="36">
        <v>228</v>
      </c>
      <c r="E41" s="36">
        <v>0</v>
      </c>
      <c r="F41" s="36">
        <v>0</v>
      </c>
      <c r="G41" s="36">
        <v>0</v>
      </c>
      <c r="H41" s="38">
        <f t="shared" si="0"/>
        <v>34</v>
      </c>
      <c r="I41" s="38">
        <f t="shared" si="1"/>
        <v>416</v>
      </c>
      <c r="J41" s="28">
        <f t="shared" si="2"/>
        <v>3.497222793663855E-3</v>
      </c>
      <c r="K41" s="28">
        <f t="shared" si="3"/>
        <v>1.1063800362233079E-3</v>
      </c>
    </row>
    <row r="42" spans="1:11" ht="15" customHeight="1">
      <c r="A42" s="31" t="s">
        <v>46</v>
      </c>
      <c r="B42" s="36">
        <v>44</v>
      </c>
      <c r="C42" s="36">
        <v>86</v>
      </c>
      <c r="D42" s="36">
        <v>127</v>
      </c>
      <c r="E42" s="36">
        <v>0</v>
      </c>
      <c r="F42" s="36">
        <v>0</v>
      </c>
      <c r="G42" s="36">
        <v>0</v>
      </c>
      <c r="H42" s="38">
        <f t="shared" si="0"/>
        <v>44</v>
      </c>
      <c r="I42" s="38">
        <f t="shared" si="1"/>
        <v>213</v>
      </c>
      <c r="J42" s="28">
        <f t="shared" si="2"/>
        <v>4.5258177329767536E-3</v>
      </c>
      <c r="K42" s="28">
        <f t="shared" si="3"/>
        <v>5.6648785508549185E-4</v>
      </c>
    </row>
    <row r="43" spans="1:11" ht="15" customHeight="1">
      <c r="A43" s="31" t="s">
        <v>47</v>
      </c>
      <c r="B43" s="36">
        <v>32</v>
      </c>
      <c r="C43" s="36">
        <v>78</v>
      </c>
      <c r="D43" s="36">
        <v>161</v>
      </c>
      <c r="E43" s="36">
        <v>0</v>
      </c>
      <c r="F43" s="36">
        <v>0</v>
      </c>
      <c r="G43" s="36">
        <v>0</v>
      </c>
      <c r="H43" s="38">
        <f t="shared" si="0"/>
        <v>32</v>
      </c>
      <c r="I43" s="38">
        <f t="shared" si="1"/>
        <v>239</v>
      </c>
      <c r="J43" s="28">
        <f t="shared" si="2"/>
        <v>3.2915038058012754E-3</v>
      </c>
      <c r="K43" s="28">
        <f t="shared" si="3"/>
        <v>6.3563660734944859E-4</v>
      </c>
    </row>
    <row r="44" spans="1:11" ht="15" customHeight="1">
      <c r="A44" s="31" t="s">
        <v>48</v>
      </c>
      <c r="B44" s="36">
        <v>645</v>
      </c>
      <c r="C44" s="36">
        <v>13658</v>
      </c>
      <c r="D44" s="36">
        <v>11603</v>
      </c>
      <c r="E44" s="36">
        <v>464</v>
      </c>
      <c r="F44" s="36">
        <v>14376</v>
      </c>
      <c r="G44" s="36">
        <v>12257</v>
      </c>
      <c r="H44" s="38">
        <f t="shared" si="0"/>
        <v>1109</v>
      </c>
      <c r="I44" s="38">
        <f t="shared" si="1"/>
        <v>51894</v>
      </c>
      <c r="J44" s="28">
        <f t="shared" si="2"/>
        <v>0.11407117876980045</v>
      </c>
      <c r="K44" s="28">
        <f t="shared" si="3"/>
        <v>0.13801559038406813</v>
      </c>
    </row>
    <row r="45" spans="1:11" ht="15" customHeight="1">
      <c r="A45" s="31" t="s">
        <v>49</v>
      </c>
      <c r="B45" s="36">
        <v>68</v>
      </c>
      <c r="C45" s="36">
        <v>405</v>
      </c>
      <c r="D45" s="36">
        <v>396</v>
      </c>
      <c r="E45" s="36">
        <v>2</v>
      </c>
      <c r="F45" s="36">
        <v>0</v>
      </c>
      <c r="G45" s="36">
        <v>0</v>
      </c>
      <c r="H45" s="38">
        <f t="shared" si="0"/>
        <v>70</v>
      </c>
      <c r="I45" s="38">
        <f t="shared" si="1"/>
        <v>801</v>
      </c>
      <c r="J45" s="28">
        <f t="shared" si="2"/>
        <v>7.2001645751902897E-3</v>
      </c>
      <c r="K45" s="28">
        <f t="shared" si="3"/>
        <v>2.130313483208821E-3</v>
      </c>
    </row>
    <row r="46" spans="1:11" ht="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ht="15" customHeight="1">
      <c r="A47" s="49" t="s">
        <v>4</v>
      </c>
      <c r="B47" s="58">
        <f>SUM(B7:B45)</f>
        <v>6592</v>
      </c>
      <c r="C47" s="58">
        <f t="shared" ref="C47:I47" si="4">SUM(C7:C45)</f>
        <v>103679</v>
      </c>
      <c r="D47" s="59">
        <f t="shared" si="4"/>
        <v>103440</v>
      </c>
      <c r="E47" s="58">
        <f t="shared" si="4"/>
        <v>3130</v>
      </c>
      <c r="F47" s="58">
        <f t="shared" si="4"/>
        <v>88744</v>
      </c>
      <c r="G47" s="59">
        <f t="shared" si="4"/>
        <v>80138</v>
      </c>
      <c r="H47" s="58">
        <f t="shared" si="4"/>
        <v>9722</v>
      </c>
      <c r="I47" s="59">
        <f t="shared" si="4"/>
        <v>376001</v>
      </c>
      <c r="J47" s="60">
        <f>SUM(J7:J45)</f>
        <v>1</v>
      </c>
      <c r="K47" s="60">
        <f>SUM(K7:K45)</f>
        <v>0.99999999999999967</v>
      </c>
    </row>
    <row r="48" spans="1:11" ht="5" customHeight="1">
      <c r="A48" s="15"/>
      <c r="B48" s="12"/>
      <c r="C48" s="12"/>
      <c r="D48" s="12"/>
      <c r="E48" s="12"/>
      <c r="F48" s="12"/>
      <c r="G48" s="12"/>
      <c r="H48" s="12"/>
      <c r="I48" s="12"/>
      <c r="J48" s="13"/>
      <c r="K48" s="13"/>
    </row>
    <row r="49" spans="1:11" ht="15" customHeight="1">
      <c r="A49" s="70" t="s">
        <v>97</v>
      </c>
      <c r="B49" s="36">
        <v>12639</v>
      </c>
      <c r="C49" s="36">
        <v>519925</v>
      </c>
      <c r="D49" s="36">
        <v>519844</v>
      </c>
      <c r="E49" s="36">
        <v>10870</v>
      </c>
      <c r="F49" s="36">
        <v>743014</v>
      </c>
      <c r="G49" s="36">
        <v>720423</v>
      </c>
      <c r="H49" s="38">
        <f>B49+E49</f>
        <v>23509</v>
      </c>
      <c r="I49" s="38">
        <f>C49+D49+F49+G49</f>
        <v>2503206</v>
      </c>
      <c r="J49" s="12"/>
      <c r="K49" s="12"/>
    </row>
    <row r="50" spans="1:11" ht="15" customHeight="1">
      <c r="A50" s="70" t="s">
        <v>98</v>
      </c>
      <c r="B50" s="12">
        <f>B47</f>
        <v>6592</v>
      </c>
      <c r="C50" s="12">
        <f t="shared" ref="C50:I50" si="5">C47</f>
        <v>103679</v>
      </c>
      <c r="D50" s="12">
        <f t="shared" si="5"/>
        <v>103440</v>
      </c>
      <c r="E50" s="12">
        <f t="shared" si="5"/>
        <v>3130</v>
      </c>
      <c r="F50" s="12">
        <f t="shared" si="5"/>
        <v>88744</v>
      </c>
      <c r="G50" s="12">
        <f t="shared" si="5"/>
        <v>80138</v>
      </c>
      <c r="H50" s="12">
        <f t="shared" si="5"/>
        <v>9722</v>
      </c>
      <c r="I50" s="12">
        <f t="shared" si="5"/>
        <v>376001</v>
      </c>
      <c r="J50" s="12"/>
      <c r="K50" s="12"/>
    </row>
    <row r="51" spans="1:11" ht="15" customHeight="1">
      <c r="A51" s="70" t="s">
        <v>5</v>
      </c>
      <c r="B51" s="34">
        <f>(B50-B49)/B49</f>
        <v>-0.47843974998021993</v>
      </c>
      <c r="C51" s="34">
        <f t="shared" ref="C51:I51" si="6">(C50-C49)/C49</f>
        <v>-0.80058854642496513</v>
      </c>
      <c r="D51" s="34">
        <f t="shared" si="6"/>
        <v>-0.80101722824539667</v>
      </c>
      <c r="E51" s="34">
        <f t="shared" si="6"/>
        <v>-0.71205151793928245</v>
      </c>
      <c r="F51" s="34">
        <f t="shared" si="6"/>
        <v>-0.8805621428398388</v>
      </c>
      <c r="G51" s="34">
        <f t="shared" si="6"/>
        <v>-0.88876257420987392</v>
      </c>
      <c r="H51" s="34">
        <f t="shared" si="6"/>
        <v>-0.58645625079756691</v>
      </c>
      <c r="I51" s="34">
        <f t="shared" si="6"/>
        <v>-0.84979222644880203</v>
      </c>
      <c r="J51" s="34"/>
      <c r="K51" s="34"/>
    </row>
    <row r="52" spans="1:11" ht="15" customHeight="1">
      <c r="A52" s="1"/>
    </row>
    <row r="53" spans="1:11" ht="15" customHeight="1">
      <c r="A53" s="1"/>
    </row>
    <row r="54" spans="1:11" ht="15" customHeight="1">
      <c r="A54" s="1"/>
    </row>
    <row r="55" spans="1:11" ht="15" customHeight="1">
      <c r="A55" s="1"/>
    </row>
    <row r="56" spans="1:11" ht="15" customHeight="1">
      <c r="A56" s="1"/>
    </row>
    <row r="57" spans="1:11" ht="15" customHeight="1">
      <c r="A57" s="1"/>
    </row>
    <row r="58" spans="1:11" ht="15" customHeight="1"/>
    <row r="59" spans="1:11" ht="15" customHeight="1">
      <c r="A59" s="4"/>
    </row>
    <row r="60" spans="1:11" ht="15" customHeight="1"/>
    <row r="61" spans="1:11" ht="15" customHeight="1">
      <c r="A61" s="4"/>
    </row>
    <row r="62" spans="1:11" ht="15" customHeight="1">
      <c r="A62" s="4"/>
    </row>
    <row r="63" spans="1:11" ht="15" customHeight="1">
      <c r="A63" s="4"/>
      <c r="B63" s="5"/>
      <c r="C63" s="5"/>
      <c r="D63" s="5"/>
      <c r="E63" s="5"/>
      <c r="F63" s="5"/>
      <c r="G63" s="5"/>
    </row>
    <row r="64" spans="1:11" ht="15" customHeight="1">
      <c r="A64" s="4"/>
      <c r="G64" s="8"/>
    </row>
    <row r="65" spans="1:9" ht="15" customHeight="1">
      <c r="G65" s="8"/>
    </row>
    <row r="66" spans="1:9" ht="15" customHeight="1">
      <c r="A66" s="4"/>
      <c r="G66" s="8"/>
    </row>
    <row r="67" spans="1:9" ht="15" customHeight="1">
      <c r="A67" s="4"/>
    </row>
    <row r="68" spans="1:9" ht="15" customHeight="1">
      <c r="A68" s="4"/>
      <c r="B68" s="5"/>
      <c r="C68" s="5"/>
      <c r="D68" s="5"/>
      <c r="E68" s="5"/>
      <c r="F68" s="5"/>
      <c r="G68" s="5"/>
      <c r="H68" s="5"/>
      <c r="I68" s="5"/>
    </row>
    <row r="69" spans="1:9" ht="15" customHeight="1"/>
    <row r="70" spans="1:9" ht="15" customHeight="1"/>
    <row r="71" spans="1:9" ht="15" customHeight="1"/>
    <row r="72" spans="1:9" ht="15" customHeight="1"/>
    <row r="73" spans="1:9" ht="15" customHeight="1"/>
  </sheetData>
  <mergeCells count="6">
    <mergeCell ref="J4:K4"/>
    <mergeCell ref="C5:D5"/>
    <mergeCell ref="B4:D4"/>
    <mergeCell ref="E4:G4"/>
    <mergeCell ref="H4:I4"/>
    <mergeCell ref="F5:G5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17410" r:id="rId4"/>
  </oleObjects>
</worksheet>
</file>

<file path=xl/worksheets/sheet13.xml><?xml version="1.0" encoding="utf-8"?>
<worksheet xmlns="http://schemas.openxmlformats.org/spreadsheetml/2006/main" xmlns:r="http://schemas.openxmlformats.org/officeDocument/2006/relationships">
  <dimension ref="A1:K77"/>
  <sheetViews>
    <sheetView zoomScale="80" workbookViewId="0">
      <pane ySplit="6" topLeftCell="A7" activePane="bottomLeft" state="frozen"/>
      <selection pane="bottomLeft" activeCell="O16" sqref="O16"/>
    </sheetView>
  </sheetViews>
  <sheetFormatPr defaultRowHeight="12.5"/>
  <cols>
    <col min="1" max="1" width="38.6328125" style="2" customWidth="1"/>
    <col min="2" max="11" width="13.6328125" style="2" customWidth="1"/>
    <col min="12" max="16384" width="8.7265625" style="2"/>
  </cols>
  <sheetData>
    <row r="1" spans="1:11" ht="15" customHeight="1">
      <c r="A1" s="21" t="s">
        <v>63</v>
      </c>
      <c r="B1" s="13"/>
      <c r="C1" s="13"/>
      <c r="D1" s="13"/>
      <c r="E1" s="12"/>
      <c r="F1" s="50" t="s">
        <v>51</v>
      </c>
      <c r="H1" s="14"/>
      <c r="I1" s="14"/>
    </row>
    <row r="2" spans="1:11" ht="15" customHeight="1">
      <c r="A2" s="21" t="s">
        <v>61</v>
      </c>
      <c r="B2" s="12"/>
      <c r="C2" s="12"/>
      <c r="D2" s="12"/>
      <c r="E2" s="12"/>
      <c r="F2" s="51" t="s">
        <v>95</v>
      </c>
      <c r="H2" s="14"/>
      <c r="I2" s="14"/>
    </row>
    <row r="3" spans="1:11" ht="15" customHeight="1">
      <c r="A3" s="27" t="s">
        <v>62</v>
      </c>
      <c r="B3" s="22"/>
      <c r="C3" s="23"/>
      <c r="D3" s="22"/>
      <c r="E3" s="22"/>
      <c r="F3" s="52" t="s">
        <v>60</v>
      </c>
      <c r="H3" s="14"/>
      <c r="I3" s="14"/>
      <c r="J3" s="25"/>
      <c r="K3" s="25"/>
    </row>
    <row r="4" spans="1:11" ht="15" customHeight="1">
      <c r="A4" s="45"/>
      <c r="B4" s="80" t="s">
        <v>6</v>
      </c>
      <c r="C4" s="81"/>
      <c r="D4" s="82"/>
      <c r="E4" s="80" t="s">
        <v>52</v>
      </c>
      <c r="F4" s="81"/>
      <c r="G4" s="82"/>
      <c r="H4" s="77" t="s">
        <v>7</v>
      </c>
      <c r="I4" s="78"/>
      <c r="J4" s="79" t="s">
        <v>50</v>
      </c>
      <c r="K4" s="79"/>
    </row>
    <row r="5" spans="1:11" ht="15" customHeight="1">
      <c r="A5" s="54" t="s">
        <v>1</v>
      </c>
      <c r="B5" s="55" t="s">
        <v>2</v>
      </c>
      <c r="C5" s="79" t="s">
        <v>3</v>
      </c>
      <c r="D5" s="78"/>
      <c r="E5" s="55" t="s">
        <v>2</v>
      </c>
      <c r="F5" s="79" t="s">
        <v>3</v>
      </c>
      <c r="G5" s="78"/>
      <c r="H5" s="55" t="s">
        <v>2</v>
      </c>
      <c r="I5" s="54" t="s">
        <v>53</v>
      </c>
      <c r="J5" s="53" t="s">
        <v>2</v>
      </c>
      <c r="K5" s="53" t="s">
        <v>53</v>
      </c>
    </row>
    <row r="6" spans="1:11" ht="15" customHeight="1">
      <c r="A6" s="61" t="s">
        <v>65</v>
      </c>
      <c r="B6" s="55" t="s">
        <v>8</v>
      </c>
      <c r="C6" s="53" t="s">
        <v>9</v>
      </c>
      <c r="D6" s="54" t="s">
        <v>10</v>
      </c>
      <c r="E6" s="55" t="s">
        <v>8</v>
      </c>
      <c r="F6" s="53" t="s">
        <v>9</v>
      </c>
      <c r="G6" s="54" t="s">
        <v>10</v>
      </c>
      <c r="H6" s="55" t="s">
        <v>8</v>
      </c>
      <c r="I6" s="54" t="s">
        <v>8</v>
      </c>
      <c r="J6" s="53" t="s">
        <v>8</v>
      </c>
      <c r="K6" s="53" t="s">
        <v>8</v>
      </c>
    </row>
    <row r="7" spans="1:11" ht="15" customHeight="1">
      <c r="A7" s="31" t="s">
        <v>64</v>
      </c>
      <c r="B7" s="42">
        <f>SUM(JANUARY!B7,FEBRUARY!B7,MARCH!B7,APRIL!B7,MAY!B7,JUNE!B7,JULY!B7,AUGUST!B7,SEPTEMBER!B7,OCTOBER!B7,NOVEMBER!B7,DECEMBER!B7)</f>
        <v>758</v>
      </c>
      <c r="C7" s="42">
        <f>SUM(JANUARY!C7,FEBRUARY!C7,MARCH!C7,APRIL!C7,MAY!C7,JUNE!C7,JULY!C7,AUGUST!C7,SEPTEMBER!C7,OCTOBER!C7,NOVEMBER!C7,DECEMBER!C7)</f>
        <v>1910</v>
      </c>
      <c r="D7" s="42">
        <f>SUM(JANUARY!D7,FEBRUARY!D7,MARCH!D7,APRIL!D7,MAY!D7,JUNE!D7,JULY!D7,AUGUST!D7,SEPTEMBER!D7,OCTOBER!D7,NOVEMBER!D7,DECEMBER!D7)</f>
        <v>1873</v>
      </c>
      <c r="E7" s="42">
        <f>SUM(JANUARY!E7,FEBRUARY!E7,MARCH!E7,APRIL!E7,MAY!E7,JUNE!E7,JULY!E7,AUGUST!E7,SEPTEMBER!E7,OCTOBER!E7,NOVEMBER!E7,DECEMBER!E7)</f>
        <v>1341</v>
      </c>
      <c r="F7" s="42">
        <f>SUM(JANUARY!F7,FEBRUARY!F7,MARCH!F7,APRIL!F7,MAY!F7,JUNE!F7,JULY!F7,AUGUST!F7,SEPTEMBER!F7,OCTOBER!F7,NOVEMBER!F7,DECEMBER!F7)</f>
        <v>74578</v>
      </c>
      <c r="G7" s="42">
        <f>SUM(JANUARY!G7,FEBRUARY!G7,MARCH!G7,APRIL!G7,MAY!G7,JUNE!G7,JULY!G7,AUGUST!G7,SEPTEMBER!G7,OCTOBER!G7,NOVEMBER!G7,DECEMBER!G7)</f>
        <v>75964</v>
      </c>
      <c r="H7" s="36">
        <f t="shared" ref="H7:H45" si="0">B7+E7</f>
        <v>2099</v>
      </c>
      <c r="I7" s="36">
        <f t="shared" ref="I7:I45" si="1">C7+D7+F7+G7</f>
        <v>154325</v>
      </c>
      <c r="J7" s="28">
        <f>H7/$H$47</f>
        <v>8.6096925695768982E-3</v>
      </c>
      <c r="K7" s="28">
        <f>I7/$I$47</f>
        <v>7.8346006526490135E-3</v>
      </c>
    </row>
    <row r="8" spans="1:11" ht="15" customHeight="1">
      <c r="A8" s="31" t="s">
        <v>12</v>
      </c>
      <c r="B8" s="42">
        <f>SUM(JANUARY!B8,FEBRUARY!B8,MARCH!B8,APRIL!B8,MAY!B8,JUNE!B8,JULY!B8,AUGUST!B8,SEPTEMBER!B8,OCTOBER!B8,NOVEMBER!B8,DECEMBER!B8)</f>
        <v>2023</v>
      </c>
      <c r="C8" s="42">
        <f>SUM(JANUARY!C8,FEBRUARY!C8,MARCH!C8,APRIL!C8,MAY!C8,JUNE!C8,JULY!C8,AUGUST!C8,SEPTEMBER!C8,OCTOBER!C8,NOVEMBER!C8,DECEMBER!C8)</f>
        <v>62872</v>
      </c>
      <c r="D8" s="42">
        <f>SUM(JANUARY!D8,FEBRUARY!D8,MARCH!D8,APRIL!D8,MAY!D8,JUNE!D8,JULY!D8,AUGUST!D8,SEPTEMBER!D8,OCTOBER!D8,NOVEMBER!D8,DECEMBER!D8)</f>
        <v>66018</v>
      </c>
      <c r="E8" s="42">
        <f>SUM(JANUARY!E8,FEBRUARY!E8,MARCH!E8,APRIL!E8,MAY!E8,JUNE!E8,JULY!E8,AUGUST!E8,SEPTEMBER!E8,OCTOBER!E8,NOVEMBER!E8,DECEMBER!E8)</f>
        <v>12</v>
      </c>
      <c r="F8" s="42">
        <f>SUM(JANUARY!F8,FEBRUARY!F8,MARCH!F8,APRIL!F8,MAY!F8,JUNE!F8,JULY!F8,AUGUST!F8,SEPTEMBER!F8,OCTOBER!F8,NOVEMBER!F8,DECEMBER!F8)</f>
        <v>48</v>
      </c>
      <c r="G8" s="42">
        <f>SUM(JANUARY!G8,FEBRUARY!G8,MARCH!G8,APRIL!G8,MAY!G8,JUNE!G8,JULY!G8,AUGUST!G8,SEPTEMBER!G8,OCTOBER!G8,NOVEMBER!G8,DECEMBER!G8)</f>
        <v>11</v>
      </c>
      <c r="H8" s="36">
        <f t="shared" si="0"/>
        <v>2035</v>
      </c>
      <c r="I8" s="36">
        <f t="shared" si="1"/>
        <v>128949</v>
      </c>
      <c r="J8" s="28">
        <f t="shared" ref="J8:J45" si="2">H8/$H$47</f>
        <v>8.3471769314382993E-3</v>
      </c>
      <c r="K8" s="28">
        <f t="shared" ref="K8:K45" si="3">I8/$I$47</f>
        <v>6.5463399938988347E-3</v>
      </c>
    </row>
    <row r="9" spans="1:11" ht="15" customHeight="1">
      <c r="A9" s="31" t="s">
        <v>13</v>
      </c>
      <c r="B9" s="42">
        <f>SUM(JANUARY!B9,FEBRUARY!B9,MARCH!B9,APRIL!B9,MAY!B9,JUNE!B9,JULY!B9,AUGUST!B9,SEPTEMBER!B9,OCTOBER!B9,NOVEMBER!B9,DECEMBER!B9)</f>
        <v>21</v>
      </c>
      <c r="C9" s="42">
        <f>SUM(JANUARY!C9,FEBRUARY!C9,MARCH!C9,APRIL!C9,MAY!C9,JUNE!C9,JULY!C9,AUGUST!C9,SEPTEMBER!C9,OCTOBER!C9,NOVEMBER!C9,DECEMBER!C9)</f>
        <v>7</v>
      </c>
      <c r="D9" s="42">
        <f>SUM(JANUARY!D9,FEBRUARY!D9,MARCH!D9,APRIL!D9,MAY!D9,JUNE!D9,JULY!D9,AUGUST!D9,SEPTEMBER!D9,OCTOBER!D9,NOVEMBER!D9,DECEMBER!D9)</f>
        <v>1</v>
      </c>
      <c r="E9" s="42">
        <f>SUM(JANUARY!E9,FEBRUARY!E9,MARCH!E9,APRIL!E9,MAY!E9,JUNE!E9,JULY!E9,AUGUST!E9,SEPTEMBER!E9,OCTOBER!E9,NOVEMBER!E9,DECEMBER!E9)</f>
        <v>281</v>
      </c>
      <c r="F9" s="42">
        <f>SUM(JANUARY!F9,FEBRUARY!F9,MARCH!F9,APRIL!F9,MAY!F9,JUNE!F9,JULY!F9,AUGUST!F9,SEPTEMBER!F9,OCTOBER!F9,NOVEMBER!F9,DECEMBER!F9)</f>
        <v>14170</v>
      </c>
      <c r="G9" s="42">
        <f>SUM(JANUARY!G9,FEBRUARY!G9,MARCH!G9,APRIL!G9,MAY!G9,JUNE!G9,JULY!G9,AUGUST!G9,SEPTEMBER!G9,OCTOBER!G9,NOVEMBER!G9,DECEMBER!G9)</f>
        <v>14170</v>
      </c>
      <c r="H9" s="36">
        <f t="shared" si="0"/>
        <v>302</v>
      </c>
      <c r="I9" s="36">
        <f t="shared" si="1"/>
        <v>28348</v>
      </c>
      <c r="J9" s="28">
        <f t="shared" si="2"/>
        <v>1.238745667466519E-3</v>
      </c>
      <c r="K9" s="28">
        <f t="shared" si="3"/>
        <v>1.4391398626359582E-3</v>
      </c>
    </row>
    <row r="10" spans="1:11" ht="15" customHeight="1">
      <c r="A10" s="31" t="s">
        <v>14</v>
      </c>
      <c r="B10" s="42">
        <f>SUM(JANUARY!B10,FEBRUARY!B10,MARCH!B10,APRIL!B10,MAY!B10,JUNE!B10,JULY!B10,AUGUST!B10,SEPTEMBER!B10,OCTOBER!B10,NOVEMBER!B10,DECEMBER!B10)</f>
        <v>575</v>
      </c>
      <c r="C10" s="42">
        <f>SUM(JANUARY!C10,FEBRUARY!C10,MARCH!C10,APRIL!C10,MAY!C10,JUNE!C10,JULY!C10,AUGUST!C10,SEPTEMBER!C10,OCTOBER!C10,NOVEMBER!C10,DECEMBER!C10)</f>
        <v>4503</v>
      </c>
      <c r="D10" s="42">
        <f>SUM(JANUARY!D10,FEBRUARY!D10,MARCH!D10,APRIL!D10,MAY!D10,JUNE!D10,JULY!D10,AUGUST!D10,SEPTEMBER!D10,OCTOBER!D10,NOVEMBER!D10,DECEMBER!D10)</f>
        <v>5308</v>
      </c>
      <c r="E10" s="42">
        <f>SUM(JANUARY!E10,FEBRUARY!E10,MARCH!E10,APRIL!E10,MAY!E10,JUNE!E10,JULY!E10,AUGUST!E10,SEPTEMBER!E10,OCTOBER!E10,NOVEMBER!E10,DECEMBER!E10)</f>
        <v>0</v>
      </c>
      <c r="F10" s="42">
        <f>SUM(JANUARY!F10,FEBRUARY!F10,MARCH!F10,APRIL!F10,MAY!F10,JUNE!F10,JULY!F10,AUGUST!F10,SEPTEMBER!F10,OCTOBER!F10,NOVEMBER!F10,DECEMBER!F10)</f>
        <v>0</v>
      </c>
      <c r="G10" s="42">
        <f>SUM(JANUARY!G10,FEBRUARY!G10,MARCH!G10,APRIL!G10,MAY!G10,JUNE!G10,JULY!G10,AUGUST!G10,SEPTEMBER!G10,OCTOBER!G10,NOVEMBER!G10,DECEMBER!G10)</f>
        <v>0</v>
      </c>
      <c r="H10" s="36">
        <f t="shared" si="0"/>
        <v>575</v>
      </c>
      <c r="I10" s="36">
        <f t="shared" si="1"/>
        <v>9811</v>
      </c>
      <c r="J10" s="28">
        <f t="shared" si="2"/>
        <v>2.3585389364014849E-3</v>
      </c>
      <c r="K10" s="28">
        <f t="shared" si="3"/>
        <v>4.9807398025685716E-4</v>
      </c>
    </row>
    <row r="11" spans="1:11" ht="15" customHeight="1">
      <c r="A11" s="31" t="s">
        <v>15</v>
      </c>
      <c r="B11" s="42">
        <f>SUM(JANUARY!B11,FEBRUARY!B11,MARCH!B11,APRIL!B11,MAY!B11,JUNE!B11,JULY!B11,AUGUST!B11,SEPTEMBER!B11,OCTOBER!B11,NOVEMBER!B11,DECEMBER!B11)</f>
        <v>50104</v>
      </c>
      <c r="C11" s="42">
        <f>SUM(JANUARY!C11,FEBRUARY!C11,MARCH!C11,APRIL!C11,MAY!C11,JUNE!C11,JULY!C11,AUGUST!C11,SEPTEMBER!C11,OCTOBER!C11,NOVEMBER!C11,DECEMBER!C11)</f>
        <v>1542192</v>
      </c>
      <c r="D11" s="42">
        <f>SUM(JANUARY!D11,FEBRUARY!D11,MARCH!D11,APRIL!D11,MAY!D11,JUNE!D11,JULY!D11,AUGUST!D11,SEPTEMBER!D11,OCTOBER!D11,NOVEMBER!D11,DECEMBER!D11)</f>
        <v>1464644</v>
      </c>
      <c r="E11" s="42">
        <f>SUM(JANUARY!E11,FEBRUARY!E11,MARCH!E11,APRIL!E11,MAY!E11,JUNE!E11,JULY!E11,AUGUST!E11,SEPTEMBER!E11,OCTOBER!E11,NOVEMBER!E11,DECEMBER!E11)</f>
        <v>56636</v>
      </c>
      <c r="F11" s="42">
        <f>SUM(JANUARY!F11,FEBRUARY!F11,MARCH!F11,APRIL!F11,MAY!F11,JUNE!F11,JULY!F11,AUGUST!F11,SEPTEMBER!F11,OCTOBER!F11,NOVEMBER!F11,DECEMBER!F11)</f>
        <v>2485773</v>
      </c>
      <c r="G11" s="42">
        <f>SUM(JANUARY!G11,FEBRUARY!G11,MARCH!G11,APRIL!G11,MAY!G11,JUNE!G11,JULY!G11,AUGUST!G11,SEPTEMBER!G11,OCTOBER!G11,NOVEMBER!G11,DECEMBER!G11)</f>
        <v>2534331</v>
      </c>
      <c r="H11" s="36">
        <f t="shared" si="0"/>
        <v>106740</v>
      </c>
      <c r="I11" s="36">
        <f t="shared" si="1"/>
        <v>8026940</v>
      </c>
      <c r="J11" s="28">
        <f t="shared" si="2"/>
        <v>0.43782686273303389</v>
      </c>
      <c r="K11" s="28">
        <f t="shared" si="3"/>
        <v>0.40750279839802023</v>
      </c>
    </row>
    <row r="12" spans="1:11" ht="15" customHeight="1">
      <c r="A12" s="31" t="s">
        <v>16</v>
      </c>
      <c r="B12" s="42">
        <f>SUM(JANUARY!B12,FEBRUARY!B12,MARCH!B12,APRIL!B12,MAY!B12,JUNE!B12,JULY!B12,AUGUST!B12,SEPTEMBER!B12,OCTOBER!B12,NOVEMBER!B12,DECEMBER!B12)</f>
        <v>3491</v>
      </c>
      <c r="C12" s="42">
        <f>SUM(JANUARY!C12,FEBRUARY!C12,MARCH!C12,APRIL!C12,MAY!C12,JUNE!C12,JULY!C12,AUGUST!C12,SEPTEMBER!C12,OCTOBER!C12,NOVEMBER!C12,DECEMBER!C12)</f>
        <v>145044</v>
      </c>
      <c r="D12" s="42">
        <f>SUM(JANUARY!D12,FEBRUARY!D12,MARCH!D12,APRIL!D12,MAY!D12,JUNE!D12,JULY!D12,AUGUST!D12,SEPTEMBER!D12,OCTOBER!D12,NOVEMBER!D12,DECEMBER!D12)</f>
        <v>149394</v>
      </c>
      <c r="E12" s="42">
        <f>SUM(JANUARY!E12,FEBRUARY!E12,MARCH!E12,APRIL!E12,MAY!E12,JUNE!E12,JULY!E12,AUGUST!E12,SEPTEMBER!E12,OCTOBER!E12,NOVEMBER!E12,DECEMBER!E12)</f>
        <v>3534</v>
      </c>
      <c r="F12" s="42">
        <f>SUM(JANUARY!F12,FEBRUARY!F12,MARCH!F12,APRIL!F12,MAY!F12,JUNE!F12,JULY!F12,AUGUST!F12,SEPTEMBER!F12,OCTOBER!F12,NOVEMBER!F12,DECEMBER!F12)</f>
        <v>201781</v>
      </c>
      <c r="G12" s="42">
        <f>SUM(JANUARY!G12,FEBRUARY!G12,MARCH!G12,APRIL!G12,MAY!G12,JUNE!G12,JULY!G12,AUGUST!G12,SEPTEMBER!G12,OCTOBER!G12,NOVEMBER!G12,DECEMBER!G12)</f>
        <v>200329</v>
      </c>
      <c r="H12" s="36">
        <f t="shared" si="0"/>
        <v>7025</v>
      </c>
      <c r="I12" s="36">
        <f t="shared" si="1"/>
        <v>696548</v>
      </c>
      <c r="J12" s="28">
        <f t="shared" si="2"/>
        <v>2.881519309255727E-2</v>
      </c>
      <c r="K12" s="28">
        <f t="shared" si="3"/>
        <v>3.5361577290791285E-2</v>
      </c>
    </row>
    <row r="13" spans="1:11" ht="15" customHeight="1">
      <c r="A13" s="31" t="s">
        <v>17</v>
      </c>
      <c r="B13" s="42">
        <f>SUM(JANUARY!B13,FEBRUARY!B13,MARCH!B13,APRIL!B13,MAY!B13,JUNE!B13,JULY!B13,AUGUST!B13,SEPTEMBER!B13,OCTOBER!B13,NOVEMBER!B13,DECEMBER!B13)</f>
        <v>3155</v>
      </c>
      <c r="C13" s="42">
        <f>SUM(JANUARY!C13,FEBRUARY!C13,MARCH!C13,APRIL!C13,MAY!C13,JUNE!C13,JULY!C13,AUGUST!C13,SEPTEMBER!C13,OCTOBER!C13,NOVEMBER!C13,DECEMBER!C13)</f>
        <v>59169</v>
      </c>
      <c r="D13" s="42">
        <f>SUM(JANUARY!D13,FEBRUARY!D13,MARCH!D13,APRIL!D13,MAY!D13,JUNE!D13,JULY!D13,AUGUST!D13,SEPTEMBER!D13,OCTOBER!D13,NOVEMBER!D13,DECEMBER!D13)</f>
        <v>63554</v>
      </c>
      <c r="E13" s="42">
        <f>SUM(JANUARY!E13,FEBRUARY!E13,MARCH!E13,APRIL!E13,MAY!E13,JUNE!E13,JULY!E13,AUGUST!E13,SEPTEMBER!E13,OCTOBER!E13,NOVEMBER!E13,DECEMBER!E13)</f>
        <v>9</v>
      </c>
      <c r="F13" s="42">
        <f>SUM(JANUARY!F13,FEBRUARY!F13,MARCH!F13,APRIL!F13,MAY!F13,JUNE!F13,JULY!F13,AUGUST!F13,SEPTEMBER!F13,OCTOBER!F13,NOVEMBER!F13,DECEMBER!F13)</f>
        <v>14</v>
      </c>
      <c r="G13" s="42">
        <f>SUM(JANUARY!G13,FEBRUARY!G13,MARCH!G13,APRIL!G13,MAY!G13,JUNE!G13,JULY!G13,AUGUST!G13,SEPTEMBER!G13,OCTOBER!G13,NOVEMBER!G13,DECEMBER!G13)</f>
        <v>2</v>
      </c>
      <c r="H13" s="36">
        <f t="shared" si="0"/>
        <v>3164</v>
      </c>
      <c r="I13" s="36">
        <f t="shared" si="1"/>
        <v>122739</v>
      </c>
      <c r="J13" s="28">
        <f t="shared" si="2"/>
        <v>1.297811686047704E-2</v>
      </c>
      <c r="K13" s="28">
        <f t="shared" si="3"/>
        <v>6.2310775927781458E-3</v>
      </c>
    </row>
    <row r="14" spans="1:11" ht="15" customHeight="1">
      <c r="A14" s="31" t="s">
        <v>18</v>
      </c>
      <c r="B14" s="42">
        <f>SUM(JANUARY!B14,FEBRUARY!B14,MARCH!B14,APRIL!B14,MAY!B14,JUNE!B14,JULY!B14,AUGUST!B14,SEPTEMBER!B14,OCTOBER!B14,NOVEMBER!B14,DECEMBER!B14)</f>
        <v>693</v>
      </c>
      <c r="C14" s="42">
        <f>SUM(JANUARY!C14,FEBRUARY!C14,MARCH!C14,APRIL!C14,MAY!C14,JUNE!C14,JULY!C14,AUGUST!C14,SEPTEMBER!C14,OCTOBER!C14,NOVEMBER!C14,DECEMBER!C14)</f>
        <v>11282</v>
      </c>
      <c r="D14" s="42">
        <f>SUM(JANUARY!D14,FEBRUARY!D14,MARCH!D14,APRIL!D14,MAY!D14,JUNE!D14,JULY!D14,AUGUST!D14,SEPTEMBER!D14,OCTOBER!D14,NOVEMBER!D14,DECEMBER!D14)</f>
        <v>12481</v>
      </c>
      <c r="E14" s="42">
        <f>SUM(JANUARY!E14,FEBRUARY!E14,MARCH!E14,APRIL!E14,MAY!E14,JUNE!E14,JULY!E14,AUGUST!E14,SEPTEMBER!E14,OCTOBER!E14,NOVEMBER!E14,DECEMBER!E14)</f>
        <v>0</v>
      </c>
      <c r="F14" s="42">
        <f>SUM(JANUARY!F14,FEBRUARY!F14,MARCH!F14,APRIL!F14,MAY!F14,JUNE!F14,JULY!F14,AUGUST!F14,SEPTEMBER!F14,OCTOBER!F14,NOVEMBER!F14,DECEMBER!F14)</f>
        <v>0</v>
      </c>
      <c r="G14" s="42">
        <f>SUM(JANUARY!G14,FEBRUARY!G14,MARCH!G14,APRIL!G14,MAY!G14,JUNE!G14,JULY!G14,AUGUST!G14,SEPTEMBER!G14,OCTOBER!G14,NOVEMBER!G14,DECEMBER!G14)</f>
        <v>0</v>
      </c>
      <c r="H14" s="36">
        <f t="shared" si="0"/>
        <v>693</v>
      </c>
      <c r="I14" s="36">
        <f t="shared" si="1"/>
        <v>23763</v>
      </c>
      <c r="J14" s="28">
        <f t="shared" si="2"/>
        <v>2.8425521442195286E-3</v>
      </c>
      <c r="K14" s="28">
        <f t="shared" si="3"/>
        <v>1.2063736614864636E-3</v>
      </c>
    </row>
    <row r="15" spans="1:11" ht="15" customHeight="1">
      <c r="A15" s="31" t="s">
        <v>19</v>
      </c>
      <c r="B15" s="42">
        <f>SUM(JANUARY!B15,FEBRUARY!B15,MARCH!B15,APRIL!B15,MAY!B15,JUNE!B15,JULY!B15,AUGUST!B15,SEPTEMBER!B15,OCTOBER!B15,NOVEMBER!B15,DECEMBER!B15)</f>
        <v>904</v>
      </c>
      <c r="C15" s="42">
        <f>SUM(JANUARY!C15,FEBRUARY!C15,MARCH!C15,APRIL!C15,MAY!C15,JUNE!C15,JULY!C15,AUGUST!C15,SEPTEMBER!C15,OCTOBER!C15,NOVEMBER!C15,DECEMBER!C15)</f>
        <v>17573</v>
      </c>
      <c r="D15" s="42">
        <f>SUM(JANUARY!D15,FEBRUARY!D15,MARCH!D15,APRIL!D15,MAY!D15,JUNE!D15,JULY!D15,AUGUST!D15,SEPTEMBER!D15,OCTOBER!D15,NOVEMBER!D15,DECEMBER!D15)</f>
        <v>19278</v>
      </c>
      <c r="E15" s="42">
        <f>SUM(JANUARY!E15,FEBRUARY!E15,MARCH!E15,APRIL!E15,MAY!E15,JUNE!E15,JULY!E15,AUGUST!E15,SEPTEMBER!E15,OCTOBER!E15,NOVEMBER!E15,DECEMBER!E15)</f>
        <v>4</v>
      </c>
      <c r="F15" s="42">
        <f>SUM(JANUARY!F15,FEBRUARY!F15,MARCH!F15,APRIL!F15,MAY!F15,JUNE!F15,JULY!F15,AUGUST!F15,SEPTEMBER!F15,OCTOBER!F15,NOVEMBER!F15,DECEMBER!F15)</f>
        <v>4</v>
      </c>
      <c r="G15" s="42">
        <f>SUM(JANUARY!G15,FEBRUARY!G15,MARCH!G15,APRIL!G15,MAY!G15,JUNE!G15,JULY!G15,AUGUST!G15,SEPTEMBER!G15,OCTOBER!G15,NOVEMBER!G15,DECEMBER!G15)</f>
        <v>1</v>
      </c>
      <c r="H15" s="36">
        <f t="shared" si="0"/>
        <v>908</v>
      </c>
      <c r="I15" s="36">
        <f t="shared" si="1"/>
        <v>36856</v>
      </c>
      <c r="J15" s="28">
        <f t="shared" si="2"/>
        <v>3.7244406160913883E-3</v>
      </c>
      <c r="K15" s="28">
        <f t="shared" si="3"/>
        <v>1.8710645822389894E-3</v>
      </c>
    </row>
    <row r="16" spans="1:11" ht="15" customHeight="1">
      <c r="A16" s="31" t="s">
        <v>20</v>
      </c>
      <c r="B16" s="42">
        <f>SUM(JANUARY!B16,FEBRUARY!B16,MARCH!B16,APRIL!B16,MAY!B16,JUNE!B16,JULY!B16,AUGUST!B16,SEPTEMBER!B16,OCTOBER!B16,NOVEMBER!B16,DECEMBER!B16)</f>
        <v>6979</v>
      </c>
      <c r="C16" s="42">
        <f>SUM(JANUARY!C16,FEBRUARY!C16,MARCH!C16,APRIL!C16,MAY!C16,JUNE!C16,JULY!C16,AUGUST!C16,SEPTEMBER!C16,OCTOBER!C16,NOVEMBER!C16,DECEMBER!C16)</f>
        <v>294025</v>
      </c>
      <c r="D16" s="42">
        <f>SUM(JANUARY!D16,FEBRUARY!D16,MARCH!D16,APRIL!D16,MAY!D16,JUNE!D16,JULY!D16,AUGUST!D16,SEPTEMBER!D16,OCTOBER!D16,NOVEMBER!D16,DECEMBER!D16)</f>
        <v>306363</v>
      </c>
      <c r="E16" s="42">
        <f>SUM(JANUARY!E16,FEBRUARY!E16,MARCH!E16,APRIL!E16,MAY!E16,JUNE!E16,JULY!E16,AUGUST!E16,SEPTEMBER!E16,OCTOBER!E16,NOVEMBER!E16,DECEMBER!E16)</f>
        <v>13897</v>
      </c>
      <c r="F16" s="42">
        <f>SUM(JANUARY!F16,FEBRUARY!F16,MARCH!F16,APRIL!F16,MAY!F16,JUNE!F16,JULY!F16,AUGUST!F16,SEPTEMBER!F16,OCTOBER!F16,NOVEMBER!F16,DECEMBER!F16)</f>
        <v>902276</v>
      </c>
      <c r="G16" s="42">
        <f>SUM(JANUARY!G16,FEBRUARY!G16,MARCH!G16,APRIL!G16,MAY!G16,JUNE!G16,JULY!G16,AUGUST!G16,SEPTEMBER!G16,OCTOBER!G16,NOVEMBER!G16,DECEMBER!G16)</f>
        <v>895600</v>
      </c>
      <c r="H16" s="36">
        <f t="shared" si="0"/>
        <v>20876</v>
      </c>
      <c r="I16" s="36">
        <f t="shared" si="1"/>
        <v>2398264</v>
      </c>
      <c r="J16" s="28">
        <f t="shared" si="2"/>
        <v>8.5629319715334606E-2</v>
      </c>
      <c r="K16" s="28">
        <f t="shared" si="3"/>
        <v>0.12175241017090319</v>
      </c>
    </row>
    <row r="17" spans="1:11" ht="15" customHeight="1">
      <c r="A17" s="31" t="s">
        <v>21</v>
      </c>
      <c r="B17" s="42">
        <f>SUM(JANUARY!B17,FEBRUARY!B17,MARCH!B17,APRIL!B17,MAY!B17,JUNE!B17,JULY!B17,AUGUST!B17,SEPTEMBER!B17,OCTOBER!B17,NOVEMBER!B17,DECEMBER!B17)</f>
        <v>285</v>
      </c>
      <c r="C17" s="42">
        <f>SUM(JANUARY!C17,FEBRUARY!C17,MARCH!C17,APRIL!C17,MAY!C17,JUNE!C17,JULY!C17,AUGUST!C17,SEPTEMBER!C17,OCTOBER!C17,NOVEMBER!C17,DECEMBER!C17)</f>
        <v>5180</v>
      </c>
      <c r="D17" s="42">
        <f>SUM(JANUARY!D17,FEBRUARY!D17,MARCH!D17,APRIL!D17,MAY!D17,JUNE!D17,JULY!D17,AUGUST!D17,SEPTEMBER!D17,OCTOBER!D17,NOVEMBER!D17,DECEMBER!D17)</f>
        <v>5253</v>
      </c>
      <c r="E17" s="42">
        <f>SUM(JANUARY!E17,FEBRUARY!E17,MARCH!E17,APRIL!E17,MAY!E17,JUNE!E17,JULY!E17,AUGUST!E17,SEPTEMBER!E17,OCTOBER!E17,NOVEMBER!E17,DECEMBER!E17)</f>
        <v>820</v>
      </c>
      <c r="F17" s="42">
        <f>SUM(JANUARY!F17,FEBRUARY!F17,MARCH!F17,APRIL!F17,MAY!F17,JUNE!F17,JULY!F17,AUGUST!F17,SEPTEMBER!F17,OCTOBER!F17,NOVEMBER!F17,DECEMBER!F17)</f>
        <v>38128</v>
      </c>
      <c r="G17" s="42">
        <f>SUM(JANUARY!G17,FEBRUARY!G17,MARCH!G17,APRIL!G17,MAY!G17,JUNE!G17,JULY!G17,AUGUST!G17,SEPTEMBER!G17,OCTOBER!G17,NOVEMBER!G17,DECEMBER!G17)</f>
        <v>38722</v>
      </c>
      <c r="H17" s="36">
        <f t="shared" si="0"/>
        <v>1105</v>
      </c>
      <c r="I17" s="36">
        <f t="shared" si="1"/>
        <v>87283</v>
      </c>
      <c r="J17" s="28">
        <f t="shared" si="2"/>
        <v>4.5324965647367665E-3</v>
      </c>
      <c r="K17" s="28">
        <f t="shared" si="3"/>
        <v>4.4310866597451082E-3</v>
      </c>
    </row>
    <row r="18" spans="1:11" ht="15" customHeight="1">
      <c r="A18" s="31" t="s">
        <v>22</v>
      </c>
      <c r="B18" s="42">
        <f>SUM(JANUARY!B18,FEBRUARY!B18,MARCH!B18,APRIL!B18,MAY!B18,JUNE!B18,JULY!B18,AUGUST!B18,SEPTEMBER!B18,OCTOBER!B18,NOVEMBER!B18,DECEMBER!B18)</f>
        <v>834</v>
      </c>
      <c r="C18" s="42">
        <f>SUM(JANUARY!C18,FEBRUARY!C18,MARCH!C18,APRIL!C18,MAY!C18,JUNE!C18,JULY!C18,AUGUST!C18,SEPTEMBER!C18,OCTOBER!C18,NOVEMBER!C18,DECEMBER!C18)</f>
        <v>2484</v>
      </c>
      <c r="D18" s="42">
        <f>SUM(JANUARY!D18,FEBRUARY!D18,MARCH!D18,APRIL!D18,MAY!D18,JUNE!D18,JULY!D18,AUGUST!D18,SEPTEMBER!D18,OCTOBER!D18,NOVEMBER!D18,DECEMBER!D18)</f>
        <v>3072</v>
      </c>
      <c r="E18" s="42">
        <f>SUM(JANUARY!E18,FEBRUARY!E18,MARCH!E18,APRIL!E18,MAY!E18,JUNE!E18,JULY!E18,AUGUST!E18,SEPTEMBER!E18,OCTOBER!E18,NOVEMBER!E18,DECEMBER!E18)</f>
        <v>0</v>
      </c>
      <c r="F18" s="42">
        <f>SUM(JANUARY!F18,FEBRUARY!F18,MARCH!F18,APRIL!F18,MAY!F18,JUNE!F18,JULY!F18,AUGUST!F18,SEPTEMBER!F18,OCTOBER!F18,NOVEMBER!F18,DECEMBER!F18)</f>
        <v>0</v>
      </c>
      <c r="G18" s="42">
        <f>SUM(JANUARY!G18,FEBRUARY!G18,MARCH!G18,APRIL!G18,MAY!G18,JUNE!G18,JULY!G18,AUGUST!G18,SEPTEMBER!G18,OCTOBER!G18,NOVEMBER!G18,DECEMBER!G18)</f>
        <v>0</v>
      </c>
      <c r="H18" s="36">
        <f t="shared" si="0"/>
        <v>834</v>
      </c>
      <c r="I18" s="36">
        <f t="shared" si="1"/>
        <v>5556</v>
      </c>
      <c r="J18" s="28">
        <f t="shared" si="2"/>
        <v>3.4209069094936319E-3</v>
      </c>
      <c r="K18" s="28">
        <f t="shared" si="3"/>
        <v>2.820608535630515E-4</v>
      </c>
    </row>
    <row r="19" spans="1:11" ht="15" customHeight="1">
      <c r="A19" s="31" t="s">
        <v>23</v>
      </c>
      <c r="B19" s="42">
        <f>SUM(JANUARY!B19,FEBRUARY!B19,MARCH!B19,APRIL!B19,MAY!B19,JUNE!B19,JULY!B19,AUGUST!B19,SEPTEMBER!B19,OCTOBER!B19,NOVEMBER!B19,DECEMBER!B19)</f>
        <v>1685</v>
      </c>
      <c r="C19" s="42">
        <f>SUM(JANUARY!C19,FEBRUARY!C19,MARCH!C19,APRIL!C19,MAY!C19,JUNE!C19,JULY!C19,AUGUST!C19,SEPTEMBER!C19,OCTOBER!C19,NOVEMBER!C19,DECEMBER!C19)</f>
        <v>17207</v>
      </c>
      <c r="D19" s="42">
        <f>SUM(JANUARY!D19,FEBRUARY!D19,MARCH!D19,APRIL!D19,MAY!D19,JUNE!D19,JULY!D19,AUGUST!D19,SEPTEMBER!D19,OCTOBER!D19,NOVEMBER!D19,DECEMBER!D19)</f>
        <v>17334</v>
      </c>
      <c r="E19" s="42">
        <f>SUM(JANUARY!E19,FEBRUARY!E19,MARCH!E19,APRIL!E19,MAY!E19,JUNE!E19,JULY!E19,AUGUST!E19,SEPTEMBER!E19,OCTOBER!E19,NOVEMBER!E19,DECEMBER!E19)</f>
        <v>250</v>
      </c>
      <c r="F19" s="42">
        <f>SUM(JANUARY!F19,FEBRUARY!F19,MARCH!F19,APRIL!F19,MAY!F19,JUNE!F19,JULY!F19,AUGUST!F19,SEPTEMBER!F19,OCTOBER!F19,NOVEMBER!F19,DECEMBER!F19)</f>
        <v>8326</v>
      </c>
      <c r="G19" s="42">
        <f>SUM(JANUARY!G19,FEBRUARY!G19,MARCH!G19,APRIL!G19,MAY!G19,JUNE!G19,JULY!G19,AUGUST!G19,SEPTEMBER!G19,OCTOBER!G19,NOVEMBER!G19,DECEMBER!G19)</f>
        <v>8448</v>
      </c>
      <c r="H19" s="36">
        <f t="shared" si="0"/>
        <v>1935</v>
      </c>
      <c r="I19" s="36">
        <f t="shared" si="1"/>
        <v>51315</v>
      </c>
      <c r="J19" s="28">
        <f t="shared" si="2"/>
        <v>7.9369962468467357E-3</v>
      </c>
      <c r="K19" s="28">
        <f t="shared" si="3"/>
        <v>2.6051030778596091E-3</v>
      </c>
    </row>
    <row r="20" spans="1:11" ht="15" customHeight="1">
      <c r="A20" s="31" t="s">
        <v>24</v>
      </c>
      <c r="B20" s="42">
        <f>SUM(JANUARY!B20,FEBRUARY!B20,MARCH!B20,APRIL!B20,MAY!B20,JUNE!B20,JULY!B20,AUGUST!B20,SEPTEMBER!B20,OCTOBER!B20,NOVEMBER!B20,DECEMBER!B20)</f>
        <v>304</v>
      </c>
      <c r="C20" s="42">
        <f>SUM(JANUARY!C20,FEBRUARY!C20,MARCH!C20,APRIL!C20,MAY!C20,JUNE!C20,JULY!C20,AUGUST!C20,SEPTEMBER!C20,OCTOBER!C20,NOVEMBER!C20,DECEMBER!C20)</f>
        <v>501</v>
      </c>
      <c r="D20" s="42">
        <f>SUM(JANUARY!D20,FEBRUARY!D20,MARCH!D20,APRIL!D20,MAY!D20,JUNE!D20,JULY!D20,AUGUST!D20,SEPTEMBER!D20,OCTOBER!D20,NOVEMBER!D20,DECEMBER!D20)</f>
        <v>609</v>
      </c>
      <c r="E20" s="42">
        <f>SUM(JANUARY!E20,FEBRUARY!E20,MARCH!E20,APRIL!E20,MAY!E20,JUNE!E20,JULY!E20,AUGUST!E20,SEPTEMBER!E20,OCTOBER!E20,NOVEMBER!E20,DECEMBER!E20)</f>
        <v>0</v>
      </c>
      <c r="F20" s="42">
        <f>SUM(JANUARY!F20,FEBRUARY!F20,MARCH!F20,APRIL!F20,MAY!F20,JUNE!F20,JULY!F20,AUGUST!F20,SEPTEMBER!F20,OCTOBER!F20,NOVEMBER!F20,DECEMBER!F20)</f>
        <v>0</v>
      </c>
      <c r="G20" s="42">
        <f>SUM(JANUARY!G20,FEBRUARY!G20,MARCH!G20,APRIL!G20,MAY!G20,JUNE!G20,JULY!G20,AUGUST!G20,SEPTEMBER!G20,OCTOBER!G20,NOVEMBER!G20,DECEMBER!G20)</f>
        <v>0</v>
      </c>
      <c r="H20" s="36">
        <f t="shared" si="0"/>
        <v>304</v>
      </c>
      <c r="I20" s="36">
        <f t="shared" si="1"/>
        <v>1110</v>
      </c>
      <c r="J20" s="28">
        <f t="shared" si="2"/>
        <v>1.2469492811583503E-3</v>
      </c>
      <c r="K20" s="28">
        <f t="shared" si="3"/>
        <v>5.635125044186234E-5</v>
      </c>
    </row>
    <row r="21" spans="1:11" ht="15" customHeight="1">
      <c r="A21" s="31" t="s">
        <v>25</v>
      </c>
      <c r="B21" s="42">
        <f>SUM(JANUARY!B21,FEBRUARY!B21,MARCH!B21,APRIL!B21,MAY!B21,JUNE!B21,JULY!B21,AUGUST!B21,SEPTEMBER!B21,OCTOBER!B21,NOVEMBER!B21,DECEMBER!B21)</f>
        <v>376</v>
      </c>
      <c r="C21" s="42">
        <f>SUM(JANUARY!C21,FEBRUARY!C21,MARCH!C21,APRIL!C21,MAY!C21,JUNE!C21,JULY!C21,AUGUST!C21,SEPTEMBER!C21,OCTOBER!C21,NOVEMBER!C21,DECEMBER!C21)</f>
        <v>1164</v>
      </c>
      <c r="D21" s="42">
        <f>SUM(JANUARY!D21,FEBRUARY!D21,MARCH!D21,APRIL!D21,MAY!D21,JUNE!D21,JULY!D21,AUGUST!D21,SEPTEMBER!D21,OCTOBER!D21,NOVEMBER!D21,DECEMBER!D21)</f>
        <v>1532</v>
      </c>
      <c r="E21" s="42">
        <f>SUM(JANUARY!E21,FEBRUARY!E21,MARCH!E21,APRIL!E21,MAY!E21,JUNE!E21,JULY!E21,AUGUST!E21,SEPTEMBER!E21,OCTOBER!E21,NOVEMBER!E21,DECEMBER!E21)</f>
        <v>0</v>
      </c>
      <c r="F21" s="42">
        <f>SUM(JANUARY!F21,FEBRUARY!F21,MARCH!F21,APRIL!F21,MAY!F21,JUNE!F21,JULY!F21,AUGUST!F21,SEPTEMBER!F21,OCTOBER!F21,NOVEMBER!F21,DECEMBER!F21)</f>
        <v>0</v>
      </c>
      <c r="G21" s="42">
        <f>SUM(JANUARY!G21,FEBRUARY!G21,MARCH!G21,APRIL!G21,MAY!G21,JUNE!G21,JULY!G21,AUGUST!G21,SEPTEMBER!G21,OCTOBER!G21,NOVEMBER!G21,DECEMBER!G21)</f>
        <v>0</v>
      </c>
      <c r="H21" s="36">
        <f t="shared" si="0"/>
        <v>376</v>
      </c>
      <c r="I21" s="36">
        <f t="shared" si="1"/>
        <v>2696</v>
      </c>
      <c r="J21" s="28">
        <f t="shared" si="2"/>
        <v>1.5422793740642753E-3</v>
      </c>
      <c r="K21" s="28">
        <f t="shared" si="3"/>
        <v>1.3686754161374852E-4</v>
      </c>
    </row>
    <row r="22" spans="1:11" ht="15" customHeight="1">
      <c r="A22" s="31" t="s">
        <v>26</v>
      </c>
      <c r="B22" s="42">
        <f>SUM(JANUARY!B22,FEBRUARY!B22,MARCH!B22,APRIL!B22,MAY!B22,JUNE!B22,JULY!B22,AUGUST!B22,SEPTEMBER!B22,OCTOBER!B22,NOVEMBER!B22,DECEMBER!B22)</f>
        <v>300</v>
      </c>
      <c r="C22" s="42">
        <f>SUM(JANUARY!C22,FEBRUARY!C22,MARCH!C22,APRIL!C22,MAY!C22,JUNE!C22,JULY!C22,AUGUST!C22,SEPTEMBER!C22,OCTOBER!C22,NOVEMBER!C22,DECEMBER!C22)</f>
        <v>642</v>
      </c>
      <c r="D22" s="42">
        <f>SUM(JANUARY!D22,FEBRUARY!D22,MARCH!D22,APRIL!D22,MAY!D22,JUNE!D22,JULY!D22,AUGUST!D22,SEPTEMBER!D22,OCTOBER!D22,NOVEMBER!D22,DECEMBER!D22)</f>
        <v>946</v>
      </c>
      <c r="E22" s="42">
        <f>SUM(JANUARY!E22,FEBRUARY!E22,MARCH!E22,APRIL!E22,MAY!E22,JUNE!E22,JULY!E22,AUGUST!E22,SEPTEMBER!E22,OCTOBER!E22,NOVEMBER!E22,DECEMBER!E22)</f>
        <v>0</v>
      </c>
      <c r="F22" s="42">
        <f>SUM(JANUARY!F22,FEBRUARY!F22,MARCH!F22,APRIL!F22,MAY!F22,JUNE!F22,JULY!F22,AUGUST!F22,SEPTEMBER!F22,OCTOBER!F22,NOVEMBER!F22,DECEMBER!F22)</f>
        <v>0</v>
      </c>
      <c r="G22" s="42">
        <f>SUM(JANUARY!G22,FEBRUARY!G22,MARCH!G22,APRIL!G22,MAY!G22,JUNE!G22,JULY!G22,AUGUST!G22,SEPTEMBER!G22,OCTOBER!G22,NOVEMBER!G22,DECEMBER!G22)</f>
        <v>0</v>
      </c>
      <c r="H22" s="36">
        <f t="shared" si="0"/>
        <v>300</v>
      </c>
      <c r="I22" s="36">
        <f t="shared" si="1"/>
        <v>1588</v>
      </c>
      <c r="J22" s="28">
        <f t="shared" si="2"/>
        <v>1.2305420537746877E-3</v>
      </c>
      <c r="K22" s="28">
        <f t="shared" si="3"/>
        <v>8.0617824956466126E-5</v>
      </c>
    </row>
    <row r="23" spans="1:11" ht="15" customHeight="1">
      <c r="A23" s="31" t="s">
        <v>27</v>
      </c>
      <c r="B23" s="42">
        <f>SUM(JANUARY!B23,FEBRUARY!B23,MARCH!B23,APRIL!B23,MAY!B23,JUNE!B23,JULY!B23,AUGUST!B23,SEPTEMBER!B23,OCTOBER!B23,NOVEMBER!B23,DECEMBER!B23)</f>
        <v>526</v>
      </c>
      <c r="C23" s="42">
        <f>SUM(JANUARY!C23,FEBRUARY!C23,MARCH!C23,APRIL!C23,MAY!C23,JUNE!C23,JULY!C23,AUGUST!C23,SEPTEMBER!C23,OCTOBER!C23,NOVEMBER!C23,DECEMBER!C23)</f>
        <v>12605</v>
      </c>
      <c r="D23" s="42">
        <f>SUM(JANUARY!D23,FEBRUARY!D23,MARCH!D23,APRIL!D23,MAY!D23,JUNE!D23,JULY!D23,AUGUST!D23,SEPTEMBER!D23,OCTOBER!D23,NOVEMBER!D23,DECEMBER!D23)</f>
        <v>13127</v>
      </c>
      <c r="E23" s="42">
        <f>SUM(JANUARY!E23,FEBRUARY!E23,MARCH!E23,APRIL!E23,MAY!E23,JUNE!E23,JULY!E23,AUGUST!E23,SEPTEMBER!E23,OCTOBER!E23,NOVEMBER!E23,DECEMBER!E23)</f>
        <v>391</v>
      </c>
      <c r="F23" s="42">
        <f>SUM(JANUARY!F23,FEBRUARY!F23,MARCH!F23,APRIL!F23,MAY!F23,JUNE!F23,JULY!F23,AUGUST!F23,SEPTEMBER!F23,OCTOBER!F23,NOVEMBER!F23,DECEMBER!F23)</f>
        <v>22283</v>
      </c>
      <c r="G23" s="42">
        <f>SUM(JANUARY!G23,FEBRUARY!G23,MARCH!G23,APRIL!G23,MAY!G23,JUNE!G23,JULY!G23,AUGUST!G23,SEPTEMBER!G23,OCTOBER!G23,NOVEMBER!G23,DECEMBER!G23)</f>
        <v>22650</v>
      </c>
      <c r="H23" s="36">
        <f t="shared" si="0"/>
        <v>917</v>
      </c>
      <c r="I23" s="36">
        <f t="shared" si="1"/>
        <v>70665</v>
      </c>
      <c r="J23" s="28">
        <f t="shared" si="2"/>
        <v>3.761356877704629E-3</v>
      </c>
      <c r="K23" s="28">
        <f t="shared" si="3"/>
        <v>3.5874424436704525E-3</v>
      </c>
    </row>
    <row r="24" spans="1:11" ht="15" customHeight="1">
      <c r="A24" s="31" t="s">
        <v>28</v>
      </c>
      <c r="B24" s="42">
        <f>SUM(JANUARY!B24,FEBRUARY!B24,MARCH!B24,APRIL!B24,MAY!B24,JUNE!B24,JULY!B24,AUGUST!B24,SEPTEMBER!B24,OCTOBER!B24,NOVEMBER!B24,DECEMBER!B24)</f>
        <v>1389</v>
      </c>
      <c r="C24" s="42">
        <f>SUM(JANUARY!C24,FEBRUARY!C24,MARCH!C24,APRIL!C24,MAY!C24,JUNE!C24,JULY!C24,AUGUST!C24,SEPTEMBER!C24,OCTOBER!C24,NOVEMBER!C24,DECEMBER!C24)</f>
        <v>15801</v>
      </c>
      <c r="D24" s="42">
        <f>SUM(JANUARY!D24,FEBRUARY!D24,MARCH!D24,APRIL!D24,MAY!D24,JUNE!D24,JULY!D24,AUGUST!D24,SEPTEMBER!D24,OCTOBER!D24,NOVEMBER!D24,DECEMBER!D24)</f>
        <v>16897</v>
      </c>
      <c r="E24" s="42">
        <f>SUM(JANUARY!E24,FEBRUARY!E24,MARCH!E24,APRIL!E24,MAY!E24,JUNE!E24,JULY!E24,AUGUST!E24,SEPTEMBER!E24,OCTOBER!E24,NOVEMBER!E24,DECEMBER!E24)</f>
        <v>1423</v>
      </c>
      <c r="F24" s="42">
        <f>SUM(JANUARY!F24,FEBRUARY!F24,MARCH!F24,APRIL!F24,MAY!F24,JUNE!F24,JULY!F24,AUGUST!F24,SEPTEMBER!F24,OCTOBER!F24,NOVEMBER!F24,DECEMBER!F24)</f>
        <v>75807</v>
      </c>
      <c r="G24" s="42">
        <f>SUM(JANUARY!G24,FEBRUARY!G24,MARCH!G24,APRIL!G24,MAY!G24,JUNE!G24,JULY!G24,AUGUST!G24,SEPTEMBER!G24,OCTOBER!G24,NOVEMBER!G24,DECEMBER!G24)</f>
        <v>75984</v>
      </c>
      <c r="H24" s="36">
        <f t="shared" si="0"/>
        <v>2812</v>
      </c>
      <c r="I24" s="36">
        <f t="shared" si="1"/>
        <v>184489</v>
      </c>
      <c r="J24" s="28">
        <f t="shared" si="2"/>
        <v>1.1534280850714739E-2</v>
      </c>
      <c r="K24" s="28">
        <f t="shared" si="3"/>
        <v>9.3659331916835509E-3</v>
      </c>
    </row>
    <row r="25" spans="1:11" ht="15" customHeight="1">
      <c r="A25" s="31" t="s">
        <v>29</v>
      </c>
      <c r="B25" s="42">
        <f>SUM(JANUARY!B25,FEBRUARY!B25,MARCH!B25,APRIL!B25,MAY!B25,JUNE!B25,JULY!B25,AUGUST!B25,SEPTEMBER!B25,OCTOBER!B25,NOVEMBER!B25,DECEMBER!B25)</f>
        <v>2578</v>
      </c>
      <c r="C25" s="42">
        <f>SUM(JANUARY!C25,FEBRUARY!C25,MARCH!C25,APRIL!C25,MAY!C25,JUNE!C25,JULY!C25,AUGUST!C25,SEPTEMBER!C25,OCTOBER!C25,NOVEMBER!C25,DECEMBER!C25)</f>
        <v>69046</v>
      </c>
      <c r="D25" s="42">
        <f>SUM(JANUARY!D25,FEBRUARY!D25,MARCH!D25,APRIL!D25,MAY!D25,JUNE!D25,JULY!D25,AUGUST!D25,SEPTEMBER!D25,OCTOBER!D25,NOVEMBER!D25,DECEMBER!D25)</f>
        <v>70728</v>
      </c>
      <c r="E25" s="42">
        <f>SUM(JANUARY!E25,FEBRUARY!E25,MARCH!E25,APRIL!E25,MAY!E25,JUNE!E25,JULY!E25,AUGUST!E25,SEPTEMBER!E25,OCTOBER!E25,NOVEMBER!E25,DECEMBER!E25)</f>
        <v>6954</v>
      </c>
      <c r="F25" s="42">
        <f>SUM(JANUARY!F25,FEBRUARY!F25,MARCH!F25,APRIL!F25,MAY!F25,JUNE!F25,JULY!F25,AUGUST!F25,SEPTEMBER!F25,OCTOBER!F25,NOVEMBER!F25,DECEMBER!F25)</f>
        <v>404484</v>
      </c>
      <c r="G25" s="42">
        <f>SUM(JANUARY!G25,FEBRUARY!G25,MARCH!G25,APRIL!G25,MAY!G25,JUNE!G25,JULY!G25,AUGUST!G25,SEPTEMBER!G25,OCTOBER!G25,NOVEMBER!G25,DECEMBER!G25)</f>
        <v>405595</v>
      </c>
      <c r="H25" s="36">
        <f t="shared" si="0"/>
        <v>9532</v>
      </c>
      <c r="I25" s="36">
        <f t="shared" si="1"/>
        <v>949853</v>
      </c>
      <c r="J25" s="28">
        <f t="shared" si="2"/>
        <v>3.9098422855267746E-2</v>
      </c>
      <c r="K25" s="28">
        <f t="shared" si="3"/>
        <v>4.8221084942301144E-2</v>
      </c>
    </row>
    <row r="26" spans="1:11" ht="15" customHeight="1">
      <c r="A26" s="31" t="s">
        <v>30</v>
      </c>
      <c r="B26" s="42">
        <f>SUM(JANUARY!B26,FEBRUARY!B26,MARCH!B26,APRIL!B26,MAY!B26,JUNE!B26,JULY!B26,AUGUST!B26,SEPTEMBER!B26,OCTOBER!B26,NOVEMBER!B26,DECEMBER!B26)</f>
        <v>2736</v>
      </c>
      <c r="C26" s="42">
        <f>SUM(JANUARY!C26,FEBRUARY!C26,MARCH!C26,APRIL!C26,MAY!C26,JUNE!C26,JULY!C26,AUGUST!C26,SEPTEMBER!C26,OCTOBER!C26,NOVEMBER!C26,DECEMBER!C26)</f>
        <v>66246</v>
      </c>
      <c r="D26" s="42">
        <f>SUM(JANUARY!D26,FEBRUARY!D26,MARCH!D26,APRIL!D26,MAY!D26,JUNE!D26,JULY!D26,AUGUST!D26,SEPTEMBER!D26,OCTOBER!D26,NOVEMBER!D26,DECEMBER!D26)</f>
        <v>67170</v>
      </c>
      <c r="E26" s="42">
        <f>SUM(JANUARY!E26,FEBRUARY!E26,MARCH!E26,APRIL!E26,MAY!E26,JUNE!E26,JULY!E26,AUGUST!E26,SEPTEMBER!E26,OCTOBER!E26,NOVEMBER!E26,DECEMBER!E26)</f>
        <v>4972</v>
      </c>
      <c r="F26" s="42">
        <f>SUM(JANUARY!F26,FEBRUARY!F26,MARCH!F26,APRIL!F26,MAY!F26,JUNE!F26,JULY!F26,AUGUST!F26,SEPTEMBER!F26,OCTOBER!F26,NOVEMBER!F26,DECEMBER!F26)</f>
        <v>322348</v>
      </c>
      <c r="G26" s="42">
        <f>SUM(JANUARY!G26,FEBRUARY!G26,MARCH!G26,APRIL!G26,MAY!G26,JUNE!G26,JULY!G26,AUGUST!G26,SEPTEMBER!G26,OCTOBER!G26,NOVEMBER!G26,DECEMBER!G26)</f>
        <v>324006</v>
      </c>
      <c r="H26" s="36">
        <f t="shared" si="0"/>
        <v>7708</v>
      </c>
      <c r="I26" s="36">
        <f t="shared" si="1"/>
        <v>779770</v>
      </c>
      <c r="J26" s="28">
        <f t="shared" si="2"/>
        <v>3.1616727168317642E-2</v>
      </c>
      <c r="K26" s="28">
        <f t="shared" si="3"/>
        <v>3.9586499600946845E-2</v>
      </c>
    </row>
    <row r="27" spans="1:11" ht="15" customHeight="1">
      <c r="A27" s="31" t="s">
        <v>31</v>
      </c>
      <c r="B27" s="42">
        <f>SUM(JANUARY!B27,FEBRUARY!B27,MARCH!B27,APRIL!B27,MAY!B27,JUNE!B27,JULY!B27,AUGUST!B27,SEPTEMBER!B27,OCTOBER!B27,NOVEMBER!B27,DECEMBER!B27)</f>
        <v>292</v>
      </c>
      <c r="C27" s="42">
        <f>SUM(JANUARY!C27,FEBRUARY!C27,MARCH!C27,APRIL!C27,MAY!C27,JUNE!C27,JULY!C27,AUGUST!C27,SEPTEMBER!C27,OCTOBER!C27,NOVEMBER!C27,DECEMBER!C27)</f>
        <v>718</v>
      </c>
      <c r="D27" s="42">
        <f>SUM(JANUARY!D27,FEBRUARY!D27,MARCH!D27,APRIL!D27,MAY!D27,JUNE!D27,JULY!D27,AUGUST!D27,SEPTEMBER!D27,OCTOBER!D27,NOVEMBER!D27,DECEMBER!D27)</f>
        <v>843</v>
      </c>
      <c r="E27" s="42">
        <f>SUM(JANUARY!E27,FEBRUARY!E27,MARCH!E27,APRIL!E27,MAY!E27,JUNE!E27,JULY!E27,AUGUST!E27,SEPTEMBER!E27,OCTOBER!E27,NOVEMBER!E27,DECEMBER!E27)</f>
        <v>0</v>
      </c>
      <c r="F27" s="42">
        <f>SUM(JANUARY!F27,FEBRUARY!F27,MARCH!F27,APRIL!F27,MAY!F27,JUNE!F27,JULY!F27,AUGUST!F27,SEPTEMBER!F27,OCTOBER!F27,NOVEMBER!F27,DECEMBER!F27)</f>
        <v>0</v>
      </c>
      <c r="G27" s="42">
        <f>SUM(JANUARY!G27,FEBRUARY!G27,MARCH!G27,APRIL!G27,MAY!G27,JUNE!G27,JULY!G27,AUGUST!G27,SEPTEMBER!G27,OCTOBER!G27,NOVEMBER!G27,DECEMBER!G27)</f>
        <v>0</v>
      </c>
      <c r="H27" s="36">
        <f t="shared" si="0"/>
        <v>292</v>
      </c>
      <c r="I27" s="36">
        <f t="shared" si="1"/>
        <v>1561</v>
      </c>
      <c r="J27" s="28">
        <f t="shared" si="2"/>
        <v>1.1977275990073628E-3</v>
      </c>
      <c r="K27" s="28">
        <f t="shared" si="3"/>
        <v>7.9247118864637041E-5</v>
      </c>
    </row>
    <row r="28" spans="1:11" ht="15" customHeight="1">
      <c r="A28" s="31" t="s">
        <v>32</v>
      </c>
      <c r="B28" s="42">
        <f>SUM(JANUARY!B28,FEBRUARY!B28,MARCH!B28,APRIL!B28,MAY!B28,JUNE!B28,JULY!B28,AUGUST!B28,SEPTEMBER!B28,OCTOBER!B28,NOVEMBER!B28,DECEMBER!B28)</f>
        <v>540</v>
      </c>
      <c r="C28" s="42">
        <f>SUM(JANUARY!C28,FEBRUARY!C28,MARCH!C28,APRIL!C28,MAY!C28,JUNE!C28,JULY!C28,AUGUST!C28,SEPTEMBER!C28,OCTOBER!C28,NOVEMBER!C28,DECEMBER!C28)</f>
        <v>6215</v>
      </c>
      <c r="D28" s="42">
        <f>SUM(JANUARY!D28,FEBRUARY!D28,MARCH!D28,APRIL!D28,MAY!D28,JUNE!D28,JULY!D28,AUGUST!D28,SEPTEMBER!D28,OCTOBER!D28,NOVEMBER!D28,DECEMBER!D28)</f>
        <v>7197</v>
      </c>
      <c r="E28" s="42">
        <f>SUM(JANUARY!E28,FEBRUARY!E28,MARCH!E28,APRIL!E28,MAY!E28,JUNE!E28,JULY!E28,AUGUST!E28,SEPTEMBER!E28,OCTOBER!E28,NOVEMBER!E28,DECEMBER!E28)</f>
        <v>8</v>
      </c>
      <c r="F28" s="42">
        <f>SUM(JANUARY!F28,FEBRUARY!F28,MARCH!F28,APRIL!F28,MAY!F28,JUNE!F28,JULY!F28,AUGUST!F28,SEPTEMBER!F28,OCTOBER!F28,NOVEMBER!F28,DECEMBER!F28)</f>
        <v>108</v>
      </c>
      <c r="G28" s="42">
        <f>SUM(JANUARY!G28,FEBRUARY!G28,MARCH!G28,APRIL!G28,MAY!G28,JUNE!G28,JULY!G28,AUGUST!G28,SEPTEMBER!G28,OCTOBER!G28,NOVEMBER!G28,DECEMBER!G28)</f>
        <v>98</v>
      </c>
      <c r="H28" s="36">
        <f t="shared" si="0"/>
        <v>548</v>
      </c>
      <c r="I28" s="36">
        <f t="shared" si="1"/>
        <v>13618</v>
      </c>
      <c r="J28" s="28">
        <f t="shared" si="2"/>
        <v>2.2477901515617631E-3</v>
      </c>
      <c r="K28" s="28">
        <f t="shared" si="3"/>
        <v>6.9134353920475796E-4</v>
      </c>
    </row>
    <row r="29" spans="1:11" ht="15" customHeight="1">
      <c r="A29" s="31" t="s">
        <v>33</v>
      </c>
      <c r="B29" s="42">
        <f>SUM(JANUARY!B29,FEBRUARY!B29,MARCH!B29,APRIL!B29,MAY!B29,JUNE!B29,JULY!B29,AUGUST!B29,SEPTEMBER!B29,OCTOBER!B29,NOVEMBER!B29,DECEMBER!B29)</f>
        <v>651</v>
      </c>
      <c r="C29" s="42">
        <f>SUM(JANUARY!C29,FEBRUARY!C29,MARCH!C29,APRIL!C29,MAY!C29,JUNE!C29,JULY!C29,AUGUST!C29,SEPTEMBER!C29,OCTOBER!C29,NOVEMBER!C29,DECEMBER!C29)</f>
        <v>5489</v>
      </c>
      <c r="D29" s="42">
        <f>SUM(JANUARY!D29,FEBRUARY!D29,MARCH!D29,APRIL!D29,MAY!D29,JUNE!D29,JULY!D29,AUGUST!D29,SEPTEMBER!D29,OCTOBER!D29,NOVEMBER!D29,DECEMBER!D29)</f>
        <v>6505</v>
      </c>
      <c r="E29" s="42">
        <f>SUM(JANUARY!E29,FEBRUARY!E29,MARCH!E29,APRIL!E29,MAY!E29,JUNE!E29,JULY!E29,AUGUST!E29,SEPTEMBER!E29,OCTOBER!E29,NOVEMBER!E29,DECEMBER!E29)</f>
        <v>0</v>
      </c>
      <c r="F29" s="42">
        <f>SUM(JANUARY!F29,FEBRUARY!F29,MARCH!F29,APRIL!F29,MAY!F29,JUNE!F29,JULY!F29,AUGUST!F29,SEPTEMBER!F29,OCTOBER!F29,NOVEMBER!F29,DECEMBER!F29)</f>
        <v>0</v>
      </c>
      <c r="G29" s="42">
        <f>SUM(JANUARY!G29,FEBRUARY!G29,MARCH!G29,APRIL!G29,MAY!G29,JUNE!G29,JULY!G29,AUGUST!G29,SEPTEMBER!G29,OCTOBER!G29,NOVEMBER!G29,DECEMBER!G29)</f>
        <v>0</v>
      </c>
      <c r="H29" s="36">
        <f t="shared" si="0"/>
        <v>651</v>
      </c>
      <c r="I29" s="36">
        <f t="shared" si="1"/>
        <v>11994</v>
      </c>
      <c r="J29" s="28">
        <f t="shared" si="2"/>
        <v>2.6702762566910726E-3</v>
      </c>
      <c r="K29" s="28">
        <f t="shared" si="3"/>
        <v>6.0889810612585308E-4</v>
      </c>
    </row>
    <row r="30" spans="1:11" ht="15" customHeight="1">
      <c r="A30" s="31" t="s">
        <v>34</v>
      </c>
      <c r="B30" s="42">
        <f>SUM(JANUARY!B30,FEBRUARY!B30,MARCH!B30,APRIL!B30,MAY!B30,JUNE!B30,JULY!B30,AUGUST!B30,SEPTEMBER!B30,OCTOBER!B30,NOVEMBER!B30,DECEMBER!B30)</f>
        <v>2032</v>
      </c>
      <c r="C30" s="42">
        <f>SUM(JANUARY!C30,FEBRUARY!C30,MARCH!C30,APRIL!C30,MAY!C30,JUNE!C30,JULY!C30,AUGUST!C30,SEPTEMBER!C30,OCTOBER!C30,NOVEMBER!C30,DECEMBER!C30)</f>
        <v>27337</v>
      </c>
      <c r="D30" s="42">
        <f>SUM(JANUARY!D30,FEBRUARY!D30,MARCH!D30,APRIL!D30,MAY!D30,JUNE!D30,JULY!D30,AUGUST!D30,SEPTEMBER!D30,OCTOBER!D30,NOVEMBER!D30,DECEMBER!D30)</f>
        <v>26408</v>
      </c>
      <c r="E30" s="42">
        <f>SUM(JANUARY!E30,FEBRUARY!E30,MARCH!E30,APRIL!E30,MAY!E30,JUNE!E30,JULY!E30,AUGUST!E30,SEPTEMBER!E30,OCTOBER!E30,NOVEMBER!E30,DECEMBER!E30)</f>
        <v>54</v>
      </c>
      <c r="F30" s="42">
        <f>SUM(JANUARY!F30,FEBRUARY!F30,MARCH!F30,APRIL!F30,MAY!F30,JUNE!F30,JULY!F30,AUGUST!F30,SEPTEMBER!F30,OCTOBER!F30,NOVEMBER!F30,DECEMBER!F30)</f>
        <v>1614</v>
      </c>
      <c r="G30" s="42">
        <f>SUM(JANUARY!G30,FEBRUARY!G30,MARCH!G30,APRIL!G30,MAY!G30,JUNE!G30,JULY!G30,AUGUST!G30,SEPTEMBER!G30,OCTOBER!G30,NOVEMBER!G30,DECEMBER!G30)</f>
        <v>1547</v>
      </c>
      <c r="H30" s="36">
        <f t="shared" si="0"/>
        <v>2086</v>
      </c>
      <c r="I30" s="36">
        <f t="shared" si="1"/>
        <v>56906</v>
      </c>
      <c r="J30" s="28">
        <f t="shared" si="2"/>
        <v>8.5563690805799952E-3</v>
      </c>
      <c r="K30" s="28">
        <f t="shared" si="3"/>
        <v>2.8889407726528094E-3</v>
      </c>
    </row>
    <row r="31" spans="1:11" ht="15" customHeight="1">
      <c r="A31" s="31" t="s">
        <v>35</v>
      </c>
      <c r="B31" s="42">
        <f>SUM(JANUARY!B31,FEBRUARY!B31,MARCH!B31,APRIL!B31,MAY!B31,JUNE!B31,JULY!B31,AUGUST!B31,SEPTEMBER!B31,OCTOBER!B31,NOVEMBER!B31,DECEMBER!B31)</f>
        <v>1350</v>
      </c>
      <c r="C31" s="42">
        <f>SUM(JANUARY!C31,FEBRUARY!C31,MARCH!C31,APRIL!C31,MAY!C31,JUNE!C31,JULY!C31,AUGUST!C31,SEPTEMBER!C31,OCTOBER!C31,NOVEMBER!C31,DECEMBER!C31)</f>
        <v>17475</v>
      </c>
      <c r="D31" s="42">
        <f>SUM(JANUARY!D31,FEBRUARY!D31,MARCH!D31,APRIL!D31,MAY!D31,JUNE!D31,JULY!D31,AUGUST!D31,SEPTEMBER!D31,OCTOBER!D31,NOVEMBER!D31,DECEMBER!D31)</f>
        <v>19059</v>
      </c>
      <c r="E31" s="42">
        <f>SUM(JANUARY!E31,FEBRUARY!E31,MARCH!E31,APRIL!E31,MAY!E31,JUNE!E31,JULY!E31,AUGUST!E31,SEPTEMBER!E31,OCTOBER!E31,NOVEMBER!E31,DECEMBER!E31)</f>
        <v>0</v>
      </c>
      <c r="F31" s="42">
        <f>SUM(JANUARY!F31,FEBRUARY!F31,MARCH!F31,APRIL!F31,MAY!F31,JUNE!F31,JULY!F31,AUGUST!F31,SEPTEMBER!F31,OCTOBER!F31,NOVEMBER!F31,DECEMBER!F31)</f>
        <v>0</v>
      </c>
      <c r="G31" s="42">
        <f>SUM(JANUARY!G31,FEBRUARY!G31,MARCH!G31,APRIL!G31,MAY!G31,JUNE!G31,JULY!G31,AUGUST!G31,SEPTEMBER!G31,OCTOBER!G31,NOVEMBER!G31,DECEMBER!G31)</f>
        <v>0</v>
      </c>
      <c r="H31" s="36">
        <f t="shared" si="0"/>
        <v>1350</v>
      </c>
      <c r="I31" s="36">
        <f t="shared" si="1"/>
        <v>36534</v>
      </c>
      <c r="J31" s="28">
        <f t="shared" si="2"/>
        <v>5.5374392419860951E-3</v>
      </c>
      <c r="K31" s="28">
        <f t="shared" si="3"/>
        <v>1.8547176429216205E-3</v>
      </c>
    </row>
    <row r="32" spans="1:11" ht="15" customHeight="1">
      <c r="A32" s="31" t="s">
        <v>36</v>
      </c>
      <c r="B32" s="42">
        <f>SUM(JANUARY!B32,FEBRUARY!B32,MARCH!B32,APRIL!B32,MAY!B32,JUNE!B32,JULY!B32,AUGUST!B32,SEPTEMBER!B32,OCTOBER!B32,NOVEMBER!B32,DECEMBER!B32)</f>
        <v>2672</v>
      </c>
      <c r="C32" s="42">
        <f>SUM(JANUARY!C32,FEBRUARY!C32,MARCH!C32,APRIL!C32,MAY!C32,JUNE!C32,JULY!C32,AUGUST!C32,SEPTEMBER!C32,OCTOBER!C32,NOVEMBER!C32,DECEMBER!C32)</f>
        <v>63737</v>
      </c>
      <c r="D32" s="42">
        <f>SUM(JANUARY!D32,FEBRUARY!D32,MARCH!D32,APRIL!D32,MAY!D32,JUNE!D32,JULY!D32,AUGUST!D32,SEPTEMBER!D32,OCTOBER!D32,NOVEMBER!D32,DECEMBER!D32)</f>
        <v>67450</v>
      </c>
      <c r="E32" s="42">
        <f>SUM(JANUARY!E32,FEBRUARY!E32,MARCH!E32,APRIL!E32,MAY!E32,JUNE!E32,JULY!E32,AUGUST!E32,SEPTEMBER!E32,OCTOBER!E32,NOVEMBER!E32,DECEMBER!E32)</f>
        <v>3112</v>
      </c>
      <c r="F32" s="42">
        <f>SUM(JANUARY!F32,FEBRUARY!F32,MARCH!F32,APRIL!F32,MAY!F32,JUNE!F32,JULY!F32,AUGUST!F32,SEPTEMBER!F32,OCTOBER!F32,NOVEMBER!F32,DECEMBER!F32)</f>
        <v>132807</v>
      </c>
      <c r="G32" s="42">
        <f>SUM(JANUARY!G32,FEBRUARY!G32,MARCH!G32,APRIL!G32,MAY!G32,JUNE!G32,JULY!G32,AUGUST!G32,SEPTEMBER!G32,OCTOBER!G32,NOVEMBER!G32,DECEMBER!G32)</f>
        <v>132072</v>
      </c>
      <c r="H32" s="36">
        <f t="shared" si="0"/>
        <v>5784</v>
      </c>
      <c r="I32" s="36">
        <f t="shared" si="1"/>
        <v>396066</v>
      </c>
      <c r="J32" s="28">
        <f t="shared" si="2"/>
        <v>2.3724850796775981E-2</v>
      </c>
      <c r="K32" s="28">
        <f t="shared" si="3"/>
        <v>2.0107039961717702E-2</v>
      </c>
    </row>
    <row r="33" spans="1:11" ht="15" customHeight="1">
      <c r="A33" s="31" t="s">
        <v>37</v>
      </c>
      <c r="B33" s="42">
        <f>SUM(JANUARY!B33,FEBRUARY!B33,MARCH!B33,APRIL!B33,MAY!B33,JUNE!B33,JULY!B33,AUGUST!B33,SEPTEMBER!B33,OCTOBER!B33,NOVEMBER!B33,DECEMBER!B33)</f>
        <v>3453</v>
      </c>
      <c r="C33" s="42">
        <f>SUM(JANUARY!C33,FEBRUARY!C33,MARCH!C33,APRIL!C33,MAY!C33,JUNE!C33,JULY!C33,AUGUST!C33,SEPTEMBER!C33,OCTOBER!C33,NOVEMBER!C33,DECEMBER!C33)</f>
        <v>92695</v>
      </c>
      <c r="D33" s="42">
        <f>SUM(JANUARY!D33,FEBRUARY!D33,MARCH!D33,APRIL!D33,MAY!D33,JUNE!D33,JULY!D33,AUGUST!D33,SEPTEMBER!D33,OCTOBER!D33,NOVEMBER!D33,DECEMBER!D33)</f>
        <v>95828</v>
      </c>
      <c r="E33" s="42">
        <f>SUM(JANUARY!E33,FEBRUARY!E33,MARCH!E33,APRIL!E33,MAY!E33,JUNE!E33,JULY!E33,AUGUST!E33,SEPTEMBER!E33,OCTOBER!E33,NOVEMBER!E33,DECEMBER!E33)</f>
        <v>131</v>
      </c>
      <c r="F33" s="42">
        <f>SUM(JANUARY!F33,FEBRUARY!F33,MARCH!F33,APRIL!F33,MAY!F33,JUNE!F33,JULY!F33,AUGUST!F33,SEPTEMBER!F33,OCTOBER!F33,NOVEMBER!F33,DECEMBER!F33)</f>
        <v>5497</v>
      </c>
      <c r="G33" s="42">
        <f>SUM(JANUARY!G33,FEBRUARY!G33,MARCH!G33,APRIL!G33,MAY!G33,JUNE!G33,JULY!G33,AUGUST!G33,SEPTEMBER!G33,OCTOBER!G33,NOVEMBER!G33,DECEMBER!G33)</f>
        <v>5994</v>
      </c>
      <c r="H33" s="36">
        <f t="shared" si="0"/>
        <v>3584</v>
      </c>
      <c r="I33" s="36">
        <f t="shared" si="1"/>
        <v>200014</v>
      </c>
      <c r="J33" s="28">
        <f t="shared" si="2"/>
        <v>1.4700875735761603E-2</v>
      </c>
      <c r="K33" s="28">
        <f t="shared" si="3"/>
        <v>1.0154089194485273E-2</v>
      </c>
    </row>
    <row r="34" spans="1:11" ht="15" customHeight="1">
      <c r="A34" s="31" t="s">
        <v>38</v>
      </c>
      <c r="B34" s="42">
        <f>SUM(JANUARY!B34,FEBRUARY!B34,MARCH!B34,APRIL!B34,MAY!B34,JUNE!B34,JULY!B34,AUGUST!B34,SEPTEMBER!B34,OCTOBER!B34,NOVEMBER!B34,DECEMBER!B34)</f>
        <v>1914</v>
      </c>
      <c r="C34" s="42">
        <f>SUM(JANUARY!C34,FEBRUARY!C34,MARCH!C34,APRIL!C34,MAY!C34,JUNE!C34,JULY!C34,AUGUST!C34,SEPTEMBER!C34,OCTOBER!C34,NOVEMBER!C34,DECEMBER!C34)</f>
        <v>25634</v>
      </c>
      <c r="D34" s="42">
        <f>SUM(JANUARY!D34,FEBRUARY!D34,MARCH!D34,APRIL!D34,MAY!D34,JUNE!D34,JULY!D34,AUGUST!D34,SEPTEMBER!D34,OCTOBER!D34,NOVEMBER!D34,DECEMBER!D34)</f>
        <v>26960</v>
      </c>
      <c r="E34" s="42">
        <f>SUM(JANUARY!E34,FEBRUARY!E34,MARCH!E34,APRIL!E34,MAY!E34,JUNE!E34,JULY!E34,AUGUST!E34,SEPTEMBER!E34,OCTOBER!E34,NOVEMBER!E34,DECEMBER!E34)</f>
        <v>0</v>
      </c>
      <c r="F34" s="42">
        <f>SUM(JANUARY!F34,FEBRUARY!F34,MARCH!F34,APRIL!F34,MAY!F34,JUNE!F34,JULY!F34,AUGUST!F34,SEPTEMBER!F34,OCTOBER!F34,NOVEMBER!F34,DECEMBER!F34)</f>
        <v>0</v>
      </c>
      <c r="G34" s="42">
        <f>SUM(JANUARY!G34,FEBRUARY!G34,MARCH!G34,APRIL!G34,MAY!G34,JUNE!G34,JULY!G34,AUGUST!G34,SEPTEMBER!G34,OCTOBER!G34,NOVEMBER!G34,DECEMBER!G34)</f>
        <v>0</v>
      </c>
      <c r="H34" s="36">
        <f t="shared" si="0"/>
        <v>1914</v>
      </c>
      <c r="I34" s="36">
        <f t="shared" si="1"/>
        <v>52594</v>
      </c>
      <c r="J34" s="28">
        <f t="shared" si="2"/>
        <v>7.8508583030825075E-3</v>
      </c>
      <c r="K34" s="28">
        <f t="shared" si="3"/>
        <v>2.6700339330984757E-3</v>
      </c>
    </row>
    <row r="35" spans="1:11" ht="15" customHeight="1">
      <c r="A35" s="31" t="s">
        <v>39</v>
      </c>
      <c r="B35" s="42">
        <f>SUM(JANUARY!B35,FEBRUARY!B35,MARCH!B35,APRIL!B35,MAY!B35,JUNE!B35,JULY!B35,AUGUST!B35,SEPTEMBER!B35,OCTOBER!B35,NOVEMBER!B35,DECEMBER!B35)</f>
        <v>8</v>
      </c>
      <c r="C35" s="42">
        <f>SUM(JANUARY!C35,FEBRUARY!C35,MARCH!C35,APRIL!C35,MAY!C35,JUNE!C35,JULY!C35,AUGUST!C35,SEPTEMBER!C35,OCTOBER!C35,NOVEMBER!C35,DECEMBER!C35)</f>
        <v>38</v>
      </c>
      <c r="D35" s="42">
        <f>SUM(JANUARY!D35,FEBRUARY!D35,MARCH!D35,APRIL!D35,MAY!D35,JUNE!D35,JULY!D35,AUGUST!D35,SEPTEMBER!D35,OCTOBER!D35,NOVEMBER!D35,DECEMBER!D35)</f>
        <v>0</v>
      </c>
      <c r="E35" s="42">
        <f>SUM(JANUARY!E35,FEBRUARY!E35,MARCH!E35,APRIL!E35,MAY!E35,JUNE!E35,JULY!E35,AUGUST!E35,SEPTEMBER!E35,OCTOBER!E35,NOVEMBER!E35,DECEMBER!E35)</f>
        <v>91</v>
      </c>
      <c r="F35" s="42">
        <f>SUM(JANUARY!F35,FEBRUARY!F35,MARCH!F35,APRIL!F35,MAY!F35,JUNE!F35,JULY!F35,AUGUST!F35,SEPTEMBER!F35,OCTOBER!F35,NOVEMBER!F35,DECEMBER!F35)</f>
        <v>5175</v>
      </c>
      <c r="G35" s="42">
        <f>SUM(JANUARY!G35,FEBRUARY!G35,MARCH!G35,APRIL!G35,MAY!G35,JUNE!G35,JULY!G35,AUGUST!G35,SEPTEMBER!G35,OCTOBER!G35,NOVEMBER!G35,DECEMBER!G35)</f>
        <v>5159</v>
      </c>
      <c r="H35" s="36">
        <f t="shared" si="0"/>
        <v>99</v>
      </c>
      <c r="I35" s="36">
        <f t="shared" si="1"/>
        <v>10372</v>
      </c>
      <c r="J35" s="28">
        <f t="shared" si="2"/>
        <v>4.0607887774564698E-4</v>
      </c>
      <c r="K35" s="28">
        <f t="shared" si="3"/>
        <v>5.2655420683152807E-4</v>
      </c>
    </row>
    <row r="36" spans="1:11" ht="15" customHeight="1">
      <c r="A36" s="31" t="s">
        <v>40</v>
      </c>
      <c r="B36" s="42">
        <f>SUM(JANUARY!B36,FEBRUARY!B36,MARCH!B36,APRIL!B36,MAY!B36,JUNE!B36,JULY!B36,AUGUST!B36,SEPTEMBER!B36,OCTOBER!B36,NOVEMBER!B36,DECEMBER!B36)</f>
        <v>2160</v>
      </c>
      <c r="C36" s="42">
        <f>SUM(JANUARY!C36,FEBRUARY!C36,MARCH!C36,APRIL!C36,MAY!C36,JUNE!C36,JULY!C36,AUGUST!C36,SEPTEMBER!C36,OCTOBER!C36,NOVEMBER!C36,DECEMBER!C36)</f>
        <v>46714</v>
      </c>
      <c r="D36" s="42">
        <f>SUM(JANUARY!D36,FEBRUARY!D36,MARCH!D36,APRIL!D36,MAY!D36,JUNE!D36,JULY!D36,AUGUST!D36,SEPTEMBER!D36,OCTOBER!D36,NOVEMBER!D36,DECEMBER!D36)</f>
        <v>52277</v>
      </c>
      <c r="E36" s="42">
        <f>SUM(JANUARY!E36,FEBRUARY!E36,MARCH!E36,APRIL!E36,MAY!E36,JUNE!E36,JULY!E36,AUGUST!E36,SEPTEMBER!E36,OCTOBER!E36,NOVEMBER!E36,DECEMBER!E36)</f>
        <v>0</v>
      </c>
      <c r="F36" s="42">
        <f>SUM(JANUARY!F36,FEBRUARY!F36,MARCH!F36,APRIL!F36,MAY!F36,JUNE!F36,JULY!F36,AUGUST!F36,SEPTEMBER!F36,OCTOBER!F36,NOVEMBER!F36,DECEMBER!F36)</f>
        <v>0</v>
      </c>
      <c r="G36" s="42">
        <f>SUM(JANUARY!G36,FEBRUARY!G36,MARCH!G36,APRIL!G36,MAY!G36,JUNE!G36,JULY!G36,AUGUST!G36,SEPTEMBER!G36,OCTOBER!G36,NOVEMBER!G36,DECEMBER!G36)</f>
        <v>0</v>
      </c>
      <c r="H36" s="36">
        <f t="shared" si="0"/>
        <v>2160</v>
      </c>
      <c r="I36" s="36">
        <f t="shared" si="1"/>
        <v>98991</v>
      </c>
      <c r="J36" s="28">
        <f t="shared" si="2"/>
        <v>8.8599027871777512E-3</v>
      </c>
      <c r="K36" s="28">
        <f t="shared" si="3"/>
        <v>5.0254654346760311E-3</v>
      </c>
    </row>
    <row r="37" spans="1:11" ht="15" customHeight="1">
      <c r="A37" s="31" t="s">
        <v>41</v>
      </c>
      <c r="B37" s="42">
        <f>SUM(JANUARY!B37,FEBRUARY!B37,MARCH!B37,APRIL!B37,MAY!B37,JUNE!B37,JULY!B37,AUGUST!B37,SEPTEMBER!B37,OCTOBER!B37,NOVEMBER!B37,DECEMBER!B37)</f>
        <v>4876</v>
      </c>
      <c r="C37" s="42">
        <f>SUM(JANUARY!C37,FEBRUARY!C37,MARCH!C37,APRIL!C37,MAY!C37,JUNE!C37,JULY!C37,AUGUST!C37,SEPTEMBER!C37,OCTOBER!C37,NOVEMBER!C37,DECEMBER!C37)</f>
        <v>176085</v>
      </c>
      <c r="D37" s="42">
        <f>SUM(JANUARY!D37,FEBRUARY!D37,MARCH!D37,APRIL!D37,MAY!D37,JUNE!D37,JULY!D37,AUGUST!D37,SEPTEMBER!D37,OCTOBER!D37,NOVEMBER!D37,DECEMBER!D37)</f>
        <v>174568</v>
      </c>
      <c r="E37" s="42">
        <f>SUM(JANUARY!E37,FEBRUARY!E37,MARCH!E37,APRIL!E37,MAY!E37,JUNE!E37,JULY!E37,AUGUST!E37,SEPTEMBER!E37,OCTOBER!E37,NOVEMBER!E37,DECEMBER!E37)</f>
        <v>9047</v>
      </c>
      <c r="F37" s="42">
        <f>SUM(JANUARY!F37,FEBRUARY!F37,MARCH!F37,APRIL!F37,MAY!F37,JUNE!F37,JULY!F37,AUGUST!F37,SEPTEMBER!F37,OCTOBER!F37,NOVEMBER!F37,DECEMBER!F37)</f>
        <v>585935</v>
      </c>
      <c r="G37" s="42">
        <f>SUM(JANUARY!G37,FEBRUARY!G37,MARCH!G37,APRIL!G37,MAY!G37,JUNE!G37,JULY!G37,AUGUST!G37,SEPTEMBER!G37,OCTOBER!G37,NOVEMBER!G37,DECEMBER!G37)</f>
        <v>584739</v>
      </c>
      <c r="H37" s="36">
        <f t="shared" si="0"/>
        <v>13923</v>
      </c>
      <c r="I37" s="36">
        <f t="shared" si="1"/>
        <v>1521327</v>
      </c>
      <c r="J37" s="28">
        <f t="shared" si="2"/>
        <v>5.7109456715683259E-2</v>
      </c>
      <c r="K37" s="28">
        <f t="shared" si="3"/>
        <v>7.7233043946817209E-2</v>
      </c>
    </row>
    <row r="38" spans="1:11" ht="15" customHeight="1">
      <c r="A38" s="31" t="s">
        <v>42</v>
      </c>
      <c r="B38" s="42">
        <f>SUM(JANUARY!B38,FEBRUARY!B38,MARCH!B38,APRIL!B38,MAY!B38,JUNE!B38,JULY!B38,AUGUST!B38,SEPTEMBER!B38,OCTOBER!B38,NOVEMBER!B38,DECEMBER!B38)</f>
        <v>2677</v>
      </c>
      <c r="C38" s="42">
        <f>SUM(JANUARY!C38,FEBRUARY!C38,MARCH!C38,APRIL!C38,MAY!C38,JUNE!C38,JULY!C38,AUGUST!C38,SEPTEMBER!C38,OCTOBER!C38,NOVEMBER!C38,DECEMBER!C38)</f>
        <v>48648</v>
      </c>
      <c r="D38" s="42">
        <f>SUM(JANUARY!D38,FEBRUARY!D38,MARCH!D38,APRIL!D38,MAY!D38,JUNE!D38,JULY!D38,AUGUST!D38,SEPTEMBER!D38,OCTOBER!D38,NOVEMBER!D38,DECEMBER!D38)</f>
        <v>50201</v>
      </c>
      <c r="E38" s="42">
        <f>SUM(JANUARY!E38,FEBRUARY!E38,MARCH!E38,APRIL!E38,MAY!E38,JUNE!E38,JULY!E38,AUGUST!E38,SEPTEMBER!E38,OCTOBER!E38,NOVEMBER!E38,DECEMBER!E38)</f>
        <v>393</v>
      </c>
      <c r="F38" s="42">
        <f>SUM(JANUARY!F38,FEBRUARY!F38,MARCH!F38,APRIL!F38,MAY!F38,JUNE!F38,JULY!F38,AUGUST!F38,SEPTEMBER!F38,OCTOBER!F38,NOVEMBER!F38,DECEMBER!F38)</f>
        <v>18598</v>
      </c>
      <c r="G38" s="42">
        <f>SUM(JANUARY!G38,FEBRUARY!G38,MARCH!G38,APRIL!G38,MAY!G38,JUNE!G38,JULY!G38,AUGUST!G38,SEPTEMBER!G38,OCTOBER!G38,NOVEMBER!G38,DECEMBER!G38)</f>
        <v>18995</v>
      </c>
      <c r="H38" s="36">
        <f t="shared" si="0"/>
        <v>3070</v>
      </c>
      <c r="I38" s="36">
        <f t="shared" si="1"/>
        <v>136442</v>
      </c>
      <c r="J38" s="28">
        <f t="shared" si="2"/>
        <v>1.2592547016960972E-2</v>
      </c>
      <c r="K38" s="28">
        <f t="shared" si="3"/>
        <v>6.9267363178275509E-3</v>
      </c>
    </row>
    <row r="39" spans="1:11" ht="15" customHeight="1">
      <c r="A39" s="31" t="s">
        <v>43</v>
      </c>
      <c r="B39" s="42">
        <f>SUM(JANUARY!B39,FEBRUARY!B39,MARCH!B39,APRIL!B39,MAY!B39,JUNE!B39,JULY!B39,AUGUST!B39,SEPTEMBER!B39,OCTOBER!B39,NOVEMBER!B39,DECEMBER!B39)</f>
        <v>4151</v>
      </c>
      <c r="C39" s="42">
        <f>SUM(JANUARY!C39,FEBRUARY!C39,MARCH!C39,APRIL!C39,MAY!C39,JUNE!C39,JULY!C39,AUGUST!C39,SEPTEMBER!C39,OCTOBER!C39,NOVEMBER!C39,DECEMBER!C39)</f>
        <v>138071</v>
      </c>
      <c r="D39" s="42">
        <f>SUM(JANUARY!D39,FEBRUARY!D39,MARCH!D39,APRIL!D39,MAY!D39,JUNE!D39,JULY!D39,AUGUST!D39,SEPTEMBER!D39,OCTOBER!D39,NOVEMBER!D39,DECEMBER!D39)</f>
        <v>144648</v>
      </c>
      <c r="E39" s="42">
        <f>SUM(JANUARY!E39,FEBRUARY!E39,MARCH!E39,APRIL!E39,MAY!E39,JUNE!E39,JULY!E39,AUGUST!E39,SEPTEMBER!E39,OCTOBER!E39,NOVEMBER!E39,DECEMBER!E39)</f>
        <v>2569</v>
      </c>
      <c r="F39" s="42">
        <f>SUM(JANUARY!F39,FEBRUARY!F39,MARCH!F39,APRIL!F39,MAY!F39,JUNE!F39,JULY!F39,AUGUST!F39,SEPTEMBER!F39,OCTOBER!F39,NOVEMBER!F39,DECEMBER!F39)</f>
        <v>140205</v>
      </c>
      <c r="G39" s="42">
        <f>SUM(JANUARY!G39,FEBRUARY!G39,MARCH!G39,APRIL!G39,MAY!G39,JUNE!G39,JULY!G39,AUGUST!G39,SEPTEMBER!G39,OCTOBER!G39,NOVEMBER!G39,DECEMBER!G39)</f>
        <v>140459</v>
      </c>
      <c r="H39" s="36">
        <f t="shared" si="0"/>
        <v>6720</v>
      </c>
      <c r="I39" s="36">
        <f t="shared" si="1"/>
        <v>563383</v>
      </c>
      <c r="J39" s="28">
        <f t="shared" si="2"/>
        <v>2.7564142004553007E-2</v>
      </c>
      <c r="K39" s="28">
        <f t="shared" si="3"/>
        <v>2.8601204078997956E-2</v>
      </c>
    </row>
    <row r="40" spans="1:11" ht="15" customHeight="1">
      <c r="A40" s="31" t="s">
        <v>44</v>
      </c>
      <c r="B40" s="42">
        <f>SUM(JANUARY!B40,FEBRUARY!B40,MARCH!B40,APRIL!B40,MAY!B40,JUNE!B40,JULY!B40,AUGUST!B40,SEPTEMBER!B40,OCTOBER!B40,NOVEMBER!B40,DECEMBER!B40)</f>
        <v>720</v>
      </c>
      <c r="C40" s="42">
        <f>SUM(JANUARY!C40,FEBRUARY!C40,MARCH!C40,APRIL!C40,MAY!C40,JUNE!C40,JULY!C40,AUGUST!C40,SEPTEMBER!C40,OCTOBER!C40,NOVEMBER!C40,DECEMBER!C40)</f>
        <v>5320</v>
      </c>
      <c r="D40" s="42">
        <f>SUM(JANUARY!D40,FEBRUARY!D40,MARCH!D40,APRIL!D40,MAY!D40,JUNE!D40,JULY!D40,AUGUST!D40,SEPTEMBER!D40,OCTOBER!D40,NOVEMBER!D40,DECEMBER!D40)</f>
        <v>5814</v>
      </c>
      <c r="E40" s="42">
        <f>SUM(JANUARY!E40,FEBRUARY!E40,MARCH!E40,APRIL!E40,MAY!E40,JUNE!E40,JULY!E40,AUGUST!E40,SEPTEMBER!E40,OCTOBER!E40,NOVEMBER!E40,DECEMBER!E40)</f>
        <v>0</v>
      </c>
      <c r="F40" s="42">
        <f>SUM(JANUARY!F40,FEBRUARY!F40,MARCH!F40,APRIL!F40,MAY!F40,JUNE!F40,JULY!F40,AUGUST!F40,SEPTEMBER!F40,OCTOBER!F40,NOVEMBER!F40,DECEMBER!F40)</f>
        <v>0</v>
      </c>
      <c r="G40" s="42">
        <f>SUM(JANUARY!G40,FEBRUARY!G40,MARCH!G40,APRIL!G40,MAY!G40,JUNE!G40,JULY!G40,AUGUST!G40,SEPTEMBER!G40,OCTOBER!G40,NOVEMBER!G40,DECEMBER!G40)</f>
        <v>0</v>
      </c>
      <c r="H40" s="36">
        <f t="shared" si="0"/>
        <v>720</v>
      </c>
      <c r="I40" s="36">
        <f t="shared" si="1"/>
        <v>11134</v>
      </c>
      <c r="J40" s="28">
        <f t="shared" si="2"/>
        <v>2.9533009290592504E-3</v>
      </c>
      <c r="K40" s="28">
        <f t="shared" si="3"/>
        <v>5.6523857875648222E-4</v>
      </c>
    </row>
    <row r="41" spans="1:11" ht="15" customHeight="1">
      <c r="A41" s="31" t="s">
        <v>45</v>
      </c>
      <c r="B41" s="42">
        <f>SUM(JANUARY!B41,FEBRUARY!B41,MARCH!B41,APRIL!B41,MAY!B41,JUNE!B41,JULY!B41,AUGUST!B41,SEPTEMBER!B41,OCTOBER!B41,NOVEMBER!B41,DECEMBER!B41)</f>
        <v>738</v>
      </c>
      <c r="C41" s="42">
        <f>SUM(JANUARY!C41,FEBRUARY!C41,MARCH!C41,APRIL!C41,MAY!C41,JUNE!C41,JULY!C41,AUGUST!C41,SEPTEMBER!C41,OCTOBER!C41,NOVEMBER!C41,DECEMBER!C41)</f>
        <v>9430</v>
      </c>
      <c r="D41" s="42">
        <f>SUM(JANUARY!D41,FEBRUARY!D41,MARCH!D41,APRIL!D41,MAY!D41,JUNE!D41,JULY!D41,AUGUST!D41,SEPTEMBER!D41,OCTOBER!D41,NOVEMBER!D41,DECEMBER!D41)</f>
        <v>9945</v>
      </c>
      <c r="E41" s="42">
        <f>SUM(JANUARY!E41,FEBRUARY!E41,MARCH!E41,APRIL!E41,MAY!E41,JUNE!E41,JULY!E41,AUGUST!E41,SEPTEMBER!E41,OCTOBER!E41,NOVEMBER!E41,DECEMBER!E41)</f>
        <v>703</v>
      </c>
      <c r="F41" s="42">
        <f>SUM(JANUARY!F41,FEBRUARY!F41,MARCH!F41,APRIL!F41,MAY!F41,JUNE!F41,JULY!F41,AUGUST!F41,SEPTEMBER!F41,OCTOBER!F41,NOVEMBER!F41,DECEMBER!F41)</f>
        <v>33539</v>
      </c>
      <c r="G41" s="42">
        <f>SUM(JANUARY!G41,FEBRUARY!G41,MARCH!G41,APRIL!G41,MAY!G41,JUNE!G41,JULY!G41,AUGUST!G41,SEPTEMBER!G41,OCTOBER!G41,NOVEMBER!G41,DECEMBER!G41)</f>
        <v>32815</v>
      </c>
      <c r="H41" s="36">
        <f t="shared" si="0"/>
        <v>1441</v>
      </c>
      <c r="I41" s="36">
        <f t="shared" si="1"/>
        <v>85729</v>
      </c>
      <c r="J41" s="28">
        <f t="shared" si="2"/>
        <v>5.9107036649644167E-3</v>
      </c>
      <c r="K41" s="28">
        <f t="shared" si="3"/>
        <v>4.3521949091265017E-3</v>
      </c>
    </row>
    <row r="42" spans="1:11" ht="15" customHeight="1">
      <c r="A42" s="31" t="s">
        <v>46</v>
      </c>
      <c r="B42" s="42">
        <f>SUM(JANUARY!B42,FEBRUARY!B42,MARCH!B42,APRIL!B42,MAY!B42,JUNE!B42,JULY!B42,AUGUST!B42,SEPTEMBER!B42,OCTOBER!B42,NOVEMBER!B42,DECEMBER!B42)</f>
        <v>631</v>
      </c>
      <c r="C42" s="42">
        <f>SUM(JANUARY!C42,FEBRUARY!C42,MARCH!C42,APRIL!C42,MAY!C42,JUNE!C42,JULY!C42,AUGUST!C42,SEPTEMBER!C42,OCTOBER!C42,NOVEMBER!C42,DECEMBER!C42)</f>
        <v>3030</v>
      </c>
      <c r="D42" s="42">
        <f>SUM(JANUARY!D42,FEBRUARY!D42,MARCH!D42,APRIL!D42,MAY!D42,JUNE!D42,JULY!D42,AUGUST!D42,SEPTEMBER!D42,OCTOBER!D42,NOVEMBER!D42,DECEMBER!D42)</f>
        <v>3840</v>
      </c>
      <c r="E42" s="42">
        <f>SUM(JANUARY!E42,FEBRUARY!E42,MARCH!E42,APRIL!E42,MAY!E42,JUNE!E42,JULY!E42,AUGUST!E42,SEPTEMBER!E42,OCTOBER!E42,NOVEMBER!E42,DECEMBER!E42)</f>
        <v>26</v>
      </c>
      <c r="F42" s="42">
        <f>SUM(JANUARY!F42,FEBRUARY!F42,MARCH!F42,APRIL!F42,MAY!F42,JUNE!F42,JULY!F42,AUGUST!F42,SEPTEMBER!F42,OCTOBER!F42,NOVEMBER!F42,DECEMBER!F42)</f>
        <v>950</v>
      </c>
      <c r="G42" s="42">
        <f>SUM(JANUARY!G42,FEBRUARY!G42,MARCH!G42,APRIL!G42,MAY!G42,JUNE!G42,JULY!G42,AUGUST!G42,SEPTEMBER!G42,OCTOBER!G42,NOVEMBER!G42,DECEMBER!G42)</f>
        <v>948</v>
      </c>
      <c r="H42" s="36">
        <f t="shared" si="0"/>
        <v>657</v>
      </c>
      <c r="I42" s="36">
        <f t="shared" si="1"/>
        <v>8768</v>
      </c>
      <c r="J42" s="28">
        <f t="shared" si="2"/>
        <v>2.6948870977665661E-3</v>
      </c>
      <c r="K42" s="28">
        <f t="shared" si="3"/>
        <v>4.4512411159842254E-4</v>
      </c>
    </row>
    <row r="43" spans="1:11" ht="15" customHeight="1">
      <c r="A43" s="31" t="s">
        <v>47</v>
      </c>
      <c r="B43" s="42">
        <f>SUM(JANUARY!B43,FEBRUARY!B43,MARCH!B43,APRIL!B43,MAY!B43,JUNE!B43,JULY!B43,AUGUST!B43,SEPTEMBER!B43,OCTOBER!B43,NOVEMBER!B43,DECEMBER!B43)</f>
        <v>490</v>
      </c>
      <c r="C43" s="42">
        <f>SUM(JANUARY!C43,FEBRUARY!C43,MARCH!C43,APRIL!C43,MAY!C43,JUNE!C43,JULY!C43,AUGUST!C43,SEPTEMBER!C43,OCTOBER!C43,NOVEMBER!C43,DECEMBER!C43)</f>
        <v>2875</v>
      </c>
      <c r="D43" s="42">
        <f>SUM(JANUARY!D43,FEBRUARY!D43,MARCH!D43,APRIL!D43,MAY!D43,JUNE!D43,JULY!D43,AUGUST!D43,SEPTEMBER!D43,OCTOBER!D43,NOVEMBER!D43,DECEMBER!D43)</f>
        <v>4520</v>
      </c>
      <c r="E43" s="42">
        <f>SUM(JANUARY!E43,FEBRUARY!E43,MARCH!E43,APRIL!E43,MAY!E43,JUNE!E43,JULY!E43,AUGUST!E43,SEPTEMBER!E43,OCTOBER!E43,NOVEMBER!E43,DECEMBER!E43)</f>
        <v>0</v>
      </c>
      <c r="F43" s="42">
        <f>SUM(JANUARY!F43,FEBRUARY!F43,MARCH!F43,APRIL!F43,MAY!F43,JUNE!F43,JULY!F43,AUGUST!F43,SEPTEMBER!F43,OCTOBER!F43,NOVEMBER!F43,DECEMBER!F43)</f>
        <v>0</v>
      </c>
      <c r="G43" s="42">
        <f>SUM(JANUARY!G43,FEBRUARY!G43,MARCH!G43,APRIL!G43,MAY!G43,JUNE!G43,JULY!G43,AUGUST!G43,SEPTEMBER!G43,OCTOBER!G43,NOVEMBER!G43,DECEMBER!G43)</f>
        <v>0</v>
      </c>
      <c r="H43" s="36">
        <f t="shared" si="0"/>
        <v>490</v>
      </c>
      <c r="I43" s="36">
        <f t="shared" si="1"/>
        <v>7395</v>
      </c>
      <c r="J43" s="28">
        <f t="shared" si="2"/>
        <v>2.0098853544986564E-3</v>
      </c>
      <c r="K43" s="28">
        <f t="shared" si="3"/>
        <v>3.7542116848429907E-4</v>
      </c>
    </row>
    <row r="44" spans="1:11" ht="15" customHeight="1">
      <c r="A44" s="31" t="s">
        <v>48</v>
      </c>
      <c r="B44" s="42">
        <f>SUM(JANUARY!B44,FEBRUARY!B44,MARCH!B44,APRIL!B44,MAY!B44,JUNE!B44,JULY!B44,AUGUST!B44,SEPTEMBER!B44,OCTOBER!B44,NOVEMBER!B44,DECEMBER!B44)</f>
        <v>10275</v>
      </c>
      <c r="C44" s="42">
        <f>SUM(JANUARY!C44,FEBRUARY!C44,MARCH!C44,APRIL!C44,MAY!C44,JUNE!C44,JULY!C44,AUGUST!C44,SEPTEMBER!C44,OCTOBER!C44,NOVEMBER!C44,DECEMBER!C44)</f>
        <v>425219</v>
      </c>
      <c r="D44" s="42">
        <f>SUM(JANUARY!D44,FEBRUARY!D44,MARCH!D44,APRIL!D44,MAY!D44,JUNE!D44,JULY!D44,AUGUST!D44,SEPTEMBER!D44,OCTOBER!D44,NOVEMBER!D44,DECEMBER!D44)</f>
        <v>437580</v>
      </c>
      <c r="E44" s="42">
        <f>SUM(JANUARY!E44,FEBRUARY!E44,MARCH!E44,APRIL!E44,MAY!E44,JUNE!E44,JULY!E44,AUGUST!E44,SEPTEMBER!E44,OCTOBER!E44,NOVEMBER!E44,DECEMBER!E44)</f>
        <v>13217</v>
      </c>
      <c r="F44" s="42">
        <f>SUM(JANUARY!F44,FEBRUARY!F44,MARCH!F44,APRIL!F44,MAY!F44,JUNE!F44,JULY!F44,AUGUST!F44,SEPTEMBER!F44,OCTOBER!F44,NOVEMBER!F44,DECEMBER!F44)</f>
        <v>709158</v>
      </c>
      <c r="G44" s="42">
        <f>SUM(JANUARY!G44,FEBRUARY!G44,MARCH!G44,APRIL!G44,MAY!G44,JUNE!G44,JULY!G44,AUGUST!G44,SEPTEMBER!G44,OCTOBER!G44,NOVEMBER!G44,DECEMBER!G44)</f>
        <v>730659</v>
      </c>
      <c r="H44" s="36">
        <f t="shared" si="0"/>
        <v>23492</v>
      </c>
      <c r="I44" s="36">
        <f t="shared" si="1"/>
        <v>2302616</v>
      </c>
      <c r="J44" s="28">
        <f t="shared" si="2"/>
        <v>9.6359646424249878E-2</v>
      </c>
      <c r="K44" s="28">
        <f t="shared" si="3"/>
        <v>0.11689665845715251</v>
      </c>
    </row>
    <row r="45" spans="1:11" ht="15" customHeight="1">
      <c r="A45" s="31" t="s">
        <v>49</v>
      </c>
      <c r="B45" s="42">
        <f>SUM(JANUARY!B45,FEBRUARY!B45,MARCH!B45,APRIL!B45,MAY!B45,JUNE!B45,JULY!B45,AUGUST!B45,SEPTEMBER!B45,OCTOBER!B45,NOVEMBER!B45,DECEMBER!B45)</f>
        <v>1201</v>
      </c>
      <c r="C45" s="42">
        <f>SUM(JANUARY!C45,FEBRUARY!C45,MARCH!C45,APRIL!C45,MAY!C45,JUNE!C45,JULY!C45,AUGUST!C45,SEPTEMBER!C45,OCTOBER!C45,NOVEMBER!C45,DECEMBER!C45)</f>
        <v>13588</v>
      </c>
      <c r="D45" s="42">
        <f>SUM(JANUARY!D45,FEBRUARY!D45,MARCH!D45,APRIL!D45,MAY!D45,JUNE!D45,JULY!D45,AUGUST!D45,SEPTEMBER!D45,OCTOBER!D45,NOVEMBER!D45,DECEMBER!D45)</f>
        <v>13262</v>
      </c>
      <c r="E45" s="42">
        <f>SUM(JANUARY!E45,FEBRUARY!E45,MARCH!E45,APRIL!E45,MAY!E45,JUNE!E45,JULY!E45,AUGUST!E45,SEPTEMBER!E45,OCTOBER!E45,NOVEMBER!E45,DECEMBER!E45)</f>
        <v>3373</v>
      </c>
      <c r="F45" s="42">
        <f>SUM(JANUARY!F45,FEBRUARY!F45,MARCH!F45,APRIL!F45,MAY!F45,JUNE!F45,JULY!F45,AUGUST!F45,SEPTEMBER!F45,OCTOBER!F45,NOVEMBER!F45,DECEMBER!F45)</f>
        <v>196723</v>
      </c>
      <c r="G45" s="42">
        <f>SUM(JANUARY!G45,FEBRUARY!G45,MARCH!G45,APRIL!G45,MAY!G45,JUNE!G45,JULY!G45,AUGUST!G45,SEPTEMBER!G45,OCTOBER!G45,NOVEMBER!G45,DECEMBER!G45)</f>
        <v>197992</v>
      </c>
      <c r="H45" s="36">
        <f t="shared" si="0"/>
        <v>4574</v>
      </c>
      <c r="I45" s="36">
        <f t="shared" si="1"/>
        <v>421565</v>
      </c>
      <c r="J45" s="28">
        <f t="shared" si="2"/>
        <v>1.8761664513218073E-2</v>
      </c>
      <c r="K45" s="28">
        <f t="shared" si="3"/>
        <v>2.1401544948219546E-2</v>
      </c>
    </row>
    <row r="46" spans="1:11" ht="5" customHeight="1">
      <c r="A46" s="12"/>
      <c r="B46" s="36"/>
      <c r="C46" s="36"/>
      <c r="D46" s="36"/>
      <c r="E46" s="36"/>
      <c r="F46" s="36"/>
      <c r="G46" s="36"/>
      <c r="H46" s="36"/>
      <c r="I46" s="36"/>
      <c r="J46" s="39"/>
      <c r="K46" s="39"/>
    </row>
    <row r="47" spans="1:11" ht="15" customHeight="1">
      <c r="A47" s="49" t="s">
        <v>4</v>
      </c>
      <c r="B47" s="58">
        <f>SUM(B7:B45)</f>
        <v>120547</v>
      </c>
      <c r="C47" s="58">
        <f t="shared" ref="C47:I47" si="4">SUM(C7:C45)</f>
        <v>3437771</v>
      </c>
      <c r="D47" s="59">
        <f t="shared" si="4"/>
        <v>3432487</v>
      </c>
      <c r="E47" s="58">
        <f t="shared" si="4"/>
        <v>123248</v>
      </c>
      <c r="F47" s="58">
        <f t="shared" si="4"/>
        <v>6380329</v>
      </c>
      <c r="G47" s="59">
        <f t="shared" si="4"/>
        <v>6447290</v>
      </c>
      <c r="H47" s="58">
        <f t="shared" si="4"/>
        <v>243795</v>
      </c>
      <c r="I47" s="59">
        <f t="shared" si="4"/>
        <v>19697877</v>
      </c>
      <c r="J47" s="60">
        <f>SUM(J7:J45)</f>
        <v>0.99999999999999989</v>
      </c>
      <c r="K47" s="60">
        <f>SUM(K7:K45)</f>
        <v>1.0000000000000002</v>
      </c>
    </row>
    <row r="48" spans="1:11" ht="5" customHeight="1">
      <c r="A48" s="15"/>
      <c r="B48" s="36"/>
      <c r="C48" s="36"/>
      <c r="D48" s="36"/>
      <c r="E48" s="36"/>
      <c r="F48" s="36"/>
      <c r="G48" s="36"/>
      <c r="H48" s="36"/>
      <c r="I48" s="36"/>
      <c r="J48" s="39"/>
      <c r="K48" s="39"/>
    </row>
    <row r="49" spans="1:11" ht="15" customHeight="1">
      <c r="A49" s="62" t="s">
        <v>68</v>
      </c>
      <c r="B49" s="42">
        <f>SUM(JANUARY!B49,FEBRUARY!B49,MARCH!B49,APRIL!B49,MAY!B49,JUNE!B49,JULY!B49,AUGUST!B49,SEPTEMBER!B49,OCTOBER!B49,NOVEMBER!B49,DECEMBER!B49)</f>
        <v>206255</v>
      </c>
      <c r="C49" s="42">
        <f>SUM(JANUARY!C49,FEBRUARY!C49,MARCH!C49,APRIL!C49,MAY!C49,JUNE!C49,JULY!C49,AUGUST!C49,SEPTEMBER!C49,OCTOBER!C49,NOVEMBER!C49,DECEMBER!C49)</f>
        <v>8512489</v>
      </c>
      <c r="D49" s="42">
        <f>SUM(JANUARY!D49,FEBRUARY!D49,MARCH!D49,APRIL!D49,MAY!D49,JUNE!D49,JULY!D49,AUGUST!D49,SEPTEMBER!D49,OCTOBER!D49,NOVEMBER!D49,DECEMBER!D49)</f>
        <v>8498552</v>
      </c>
      <c r="E49" s="42">
        <f>SUM(JANUARY!E49,FEBRUARY!E49,MARCH!E49,APRIL!E49,MAY!E49,JUNE!E49,JULY!E49,AUGUST!E49,SEPTEMBER!E49,OCTOBER!E49,NOVEMBER!E49,DECEMBER!E49)</f>
        <v>319900</v>
      </c>
      <c r="F49" s="41">
        <f>SUM(JANUARY!F49,FEBRUARY!F49,MARCH!F49,APRIL!F49,MAY!F49,JUNE!F49,JULY!F49,AUGUST!F49,SEPTEMBER!F49,OCTOBER!F49,NOVEMBER!F49,DECEMBER!F49)</f>
        <v>23606801</v>
      </c>
      <c r="G49" s="41">
        <f>SUM(JANUARY!G49,FEBRUARY!G49,MARCH!G49,APRIL!G49,MAY!G49,JUNE!G49,JULY!G49,AUGUST!G49,SEPTEMBER!G49,OCTOBER!G49,NOVEMBER!G49,DECEMBER!G49)</f>
        <v>23551163</v>
      </c>
      <c r="H49" s="42">
        <f>SUM(JANUARY!H49,FEBRUARY!H49,MARCH!H49,APRIL!H49,MAY!H49,JUNE!H49,JULY!H49,AUGUST!H49,SEPTEMBER!H49,OCTOBER!H49,NOVEMBER!H49,DECEMBER!H49)</f>
        <v>526155</v>
      </c>
      <c r="I49" s="41">
        <f>SUM(JANUARY!I49,FEBRUARY!I49,MARCH!I49,APRIL!I49,MAY!I49,JUNE!I49,JULY!I49,AUGUST!I49,SEPTEMBER!I49,OCTOBER!I49,NOVEMBER!I49,DECEMBER!I49)</f>
        <v>64169005</v>
      </c>
      <c r="J49" s="39"/>
      <c r="K49" s="39"/>
    </row>
    <row r="50" spans="1:11" ht="15" customHeight="1">
      <c r="A50" s="62" t="s">
        <v>69</v>
      </c>
      <c r="B50" s="36">
        <f>B47</f>
        <v>120547</v>
      </c>
      <c r="C50" s="36">
        <f t="shared" ref="C50:I50" si="5">C47</f>
        <v>3437771</v>
      </c>
      <c r="D50" s="36">
        <f t="shared" si="5"/>
        <v>3432487</v>
      </c>
      <c r="E50" s="36">
        <f t="shared" si="5"/>
        <v>123248</v>
      </c>
      <c r="F50" s="36">
        <f t="shared" si="5"/>
        <v>6380329</v>
      </c>
      <c r="G50" s="36">
        <f t="shared" si="5"/>
        <v>6447290</v>
      </c>
      <c r="H50" s="36">
        <f t="shared" si="5"/>
        <v>243795</v>
      </c>
      <c r="I50" s="38">
        <f t="shared" si="5"/>
        <v>19697877</v>
      </c>
      <c r="J50" s="39"/>
      <c r="K50" s="39"/>
    </row>
    <row r="51" spans="1:11" ht="15" customHeight="1">
      <c r="A51" s="62" t="s">
        <v>5</v>
      </c>
      <c r="B51" s="28">
        <f>(B50-B49)/B49</f>
        <v>-0.41554386560325812</v>
      </c>
      <c r="C51" s="28">
        <f t="shared" ref="C51:I51" si="6">(C50-C49)/C49</f>
        <v>-0.59614972777057329</v>
      </c>
      <c r="D51" s="28">
        <f t="shared" si="6"/>
        <v>-0.59610919601362677</v>
      </c>
      <c r="E51" s="28">
        <f t="shared" si="6"/>
        <v>-0.61472960300093782</v>
      </c>
      <c r="F51" s="28">
        <f t="shared" si="6"/>
        <v>-0.72972496358146954</v>
      </c>
      <c r="G51" s="28">
        <f t="shared" si="6"/>
        <v>-0.72624324327422807</v>
      </c>
      <c r="H51" s="28">
        <f t="shared" si="6"/>
        <v>-0.53664794594748699</v>
      </c>
      <c r="I51" s="28">
        <f t="shared" si="6"/>
        <v>-0.69303128511966172</v>
      </c>
      <c r="J51" s="39"/>
      <c r="K51" s="39"/>
    </row>
    <row r="52" spans="1:11" ht="15" customHeight="1">
      <c r="A52" s="10"/>
      <c r="B52" s="11"/>
      <c r="C52" s="11"/>
      <c r="D52" s="11"/>
      <c r="E52" s="11"/>
      <c r="F52" s="11"/>
      <c r="G52" s="11"/>
    </row>
    <row r="53" spans="1:11" ht="15" customHeight="1">
      <c r="A53" s="10"/>
      <c r="B53" s="36"/>
      <c r="C53" s="36"/>
      <c r="D53" s="36"/>
      <c r="E53" s="36"/>
      <c r="F53" s="36"/>
      <c r="G53" s="36"/>
      <c r="H53" s="36"/>
      <c r="I53" s="36"/>
    </row>
    <row r="54" spans="1:11" ht="15" customHeight="1">
      <c r="A54" s="10"/>
      <c r="B54" s="36"/>
      <c r="C54" s="36"/>
      <c r="D54" s="36"/>
      <c r="E54" s="36"/>
      <c r="F54" s="36"/>
      <c r="G54" s="36"/>
      <c r="H54" s="43"/>
      <c r="I54" s="43"/>
      <c r="J54" s="43"/>
      <c r="K54" s="43"/>
    </row>
    <row r="55" spans="1:11" ht="15" customHeight="1">
      <c r="A55" s="1"/>
      <c r="B55" s="36"/>
      <c r="C55" s="36"/>
      <c r="D55" s="36"/>
      <c r="E55" s="36"/>
      <c r="F55" s="36"/>
      <c r="G55" s="36"/>
    </row>
    <row r="56" spans="1:11" ht="13">
      <c r="A56" s="1"/>
    </row>
    <row r="57" spans="1:11" ht="13">
      <c r="E57" s="3"/>
      <c r="F57" s="3"/>
      <c r="G57" s="3"/>
    </row>
    <row r="59" spans="1:11" ht="13">
      <c r="A59" s="4"/>
    </row>
    <row r="61" spans="1:11" ht="13">
      <c r="A61" s="4"/>
    </row>
    <row r="62" spans="1:11" ht="13">
      <c r="A62" s="4"/>
    </row>
    <row r="63" spans="1:11" ht="13">
      <c r="A63" s="4"/>
      <c r="B63" s="5"/>
      <c r="C63" s="5"/>
      <c r="D63" s="5"/>
      <c r="E63" s="5"/>
      <c r="F63" s="5"/>
      <c r="G63" s="5"/>
    </row>
    <row r="66" spans="1:7">
      <c r="D66" s="2" t="s">
        <v>0</v>
      </c>
    </row>
    <row r="68" spans="1:7">
      <c r="C68" s="2" t="s">
        <v>0</v>
      </c>
    </row>
    <row r="69" spans="1:7">
      <c r="A69" s="2" t="s">
        <v>0</v>
      </c>
      <c r="D69" s="2" t="s">
        <v>0</v>
      </c>
    </row>
    <row r="73" spans="1:7" ht="13">
      <c r="B73" s="85"/>
      <c r="C73" s="85"/>
      <c r="D73" s="85"/>
      <c r="E73" s="19"/>
      <c r="F73" s="85"/>
      <c r="G73" s="85"/>
    </row>
    <row r="74" spans="1:7" ht="13">
      <c r="B74" s="85"/>
      <c r="C74" s="85"/>
      <c r="D74" s="85"/>
      <c r="E74" s="19"/>
      <c r="F74" s="85"/>
      <c r="G74" s="85"/>
    </row>
    <row r="75" spans="1:7" ht="13">
      <c r="A75" s="4"/>
      <c r="B75" s="84"/>
      <c r="C75" s="84"/>
      <c r="D75" s="84"/>
      <c r="E75" s="20"/>
      <c r="F75" s="84"/>
      <c r="G75" s="84"/>
    </row>
    <row r="76" spans="1:7" ht="13">
      <c r="A76" s="4"/>
      <c r="B76" s="84"/>
      <c r="C76" s="84"/>
      <c r="D76" s="84"/>
      <c r="E76" s="20"/>
      <c r="F76" s="84"/>
      <c r="G76" s="84"/>
    </row>
    <row r="77" spans="1:7" ht="13">
      <c r="A77" s="4"/>
      <c r="B77" s="83"/>
      <c r="C77" s="83"/>
      <c r="D77" s="83"/>
      <c r="E77" s="18"/>
      <c r="F77" s="83"/>
      <c r="G77" s="83"/>
    </row>
  </sheetData>
  <mergeCells count="16">
    <mergeCell ref="J4:K4"/>
    <mergeCell ref="H4:I4"/>
    <mergeCell ref="B77:D77"/>
    <mergeCell ref="B76:D76"/>
    <mergeCell ref="F77:G77"/>
    <mergeCell ref="F73:G73"/>
    <mergeCell ref="F74:G74"/>
    <mergeCell ref="F76:G76"/>
    <mergeCell ref="B73:D73"/>
    <mergeCell ref="B75:D75"/>
    <mergeCell ref="B74:D74"/>
    <mergeCell ref="F75:G75"/>
    <mergeCell ref="B4:D4"/>
    <mergeCell ref="E4:G4"/>
    <mergeCell ref="C5:D5"/>
    <mergeCell ref="F5:G5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2"/>
  <sheetViews>
    <sheetView zoomScale="80" zoomScaleNormal="80" workbookViewId="0">
      <pane ySplit="6" topLeftCell="A7" activePane="bottomLeft" state="frozen"/>
      <selection pane="bottomLeft" activeCell="N14" sqref="N14"/>
    </sheetView>
  </sheetViews>
  <sheetFormatPr defaultRowHeight="12.5"/>
  <cols>
    <col min="1" max="1" width="38.6328125" style="2" customWidth="1"/>
    <col min="2" max="11" width="13.6328125" style="2" customWidth="1"/>
    <col min="12" max="16384" width="8.7265625" style="2"/>
  </cols>
  <sheetData>
    <row r="1" spans="1:11" ht="15" customHeight="1">
      <c r="A1" s="21" t="s">
        <v>63</v>
      </c>
      <c r="B1" s="13"/>
      <c r="C1" s="13"/>
      <c r="D1" s="13"/>
      <c r="E1" s="12"/>
      <c r="F1" s="50" t="s">
        <v>51</v>
      </c>
      <c r="H1" s="14"/>
      <c r="I1" s="14"/>
    </row>
    <row r="2" spans="1:11" ht="15" customHeight="1">
      <c r="A2" s="21" t="s">
        <v>61</v>
      </c>
      <c r="B2" s="12"/>
      <c r="C2" s="12"/>
      <c r="D2"/>
      <c r="E2" s="12"/>
      <c r="F2" s="50" t="s">
        <v>90</v>
      </c>
      <c r="H2" s="14"/>
      <c r="I2" s="14"/>
    </row>
    <row r="3" spans="1:11" ht="15" customHeight="1">
      <c r="A3" s="27" t="s">
        <v>62</v>
      </c>
      <c r="B3" s="22"/>
      <c r="C3" s="23"/>
      <c r="D3" s="22"/>
      <c r="E3" s="22"/>
      <c r="F3" s="22"/>
      <c r="H3" s="14"/>
      <c r="I3" s="14"/>
      <c r="J3" s="25"/>
      <c r="K3" s="25"/>
    </row>
    <row r="4" spans="1:11" ht="15" customHeight="1">
      <c r="A4" s="45"/>
      <c r="B4" s="80" t="s">
        <v>6</v>
      </c>
      <c r="C4" s="81"/>
      <c r="D4" s="82"/>
      <c r="E4" s="80" t="s">
        <v>52</v>
      </c>
      <c r="F4" s="81"/>
      <c r="G4" s="82"/>
      <c r="H4" s="77" t="s">
        <v>7</v>
      </c>
      <c r="I4" s="78"/>
      <c r="J4" s="79" t="s">
        <v>50</v>
      </c>
      <c r="K4" s="79"/>
    </row>
    <row r="5" spans="1:11" ht="15" customHeight="1">
      <c r="A5" s="54" t="s">
        <v>1</v>
      </c>
      <c r="B5" s="55" t="s">
        <v>2</v>
      </c>
      <c r="C5" s="79" t="s">
        <v>3</v>
      </c>
      <c r="D5" s="78"/>
      <c r="E5" s="55" t="s">
        <v>2</v>
      </c>
      <c r="F5" s="79" t="s">
        <v>3</v>
      </c>
      <c r="G5" s="78"/>
      <c r="H5" s="55" t="s">
        <v>2</v>
      </c>
      <c r="I5" s="54" t="s">
        <v>53</v>
      </c>
      <c r="J5" s="53" t="s">
        <v>2</v>
      </c>
      <c r="K5" s="53" t="s">
        <v>53</v>
      </c>
    </row>
    <row r="6" spans="1:11" ht="15" customHeight="1">
      <c r="A6" s="61" t="s">
        <v>65</v>
      </c>
      <c r="B6" s="55" t="s">
        <v>8</v>
      </c>
      <c r="C6" s="53" t="s">
        <v>9</v>
      </c>
      <c r="D6" s="54" t="s">
        <v>10</v>
      </c>
      <c r="E6" s="55" t="s">
        <v>8</v>
      </c>
      <c r="F6" s="53" t="s">
        <v>9</v>
      </c>
      <c r="G6" s="54" t="s">
        <v>10</v>
      </c>
      <c r="H6" s="55" t="s">
        <v>8</v>
      </c>
      <c r="I6" s="54" t="s">
        <v>8</v>
      </c>
      <c r="J6" s="53" t="s">
        <v>8</v>
      </c>
      <c r="K6" s="53" t="s">
        <v>8</v>
      </c>
    </row>
    <row r="7" spans="1:11" ht="15" customHeight="1">
      <c r="A7" s="31" t="s">
        <v>11</v>
      </c>
      <c r="B7" s="36">
        <v>54</v>
      </c>
      <c r="C7" s="36">
        <v>128</v>
      </c>
      <c r="D7" s="36">
        <v>127</v>
      </c>
      <c r="E7" s="36">
        <v>3</v>
      </c>
      <c r="F7" s="36">
        <v>3</v>
      </c>
      <c r="G7" s="36">
        <v>6</v>
      </c>
      <c r="H7" s="36">
        <f t="shared" ref="H7:H45" si="0">B7+E7</f>
        <v>57</v>
      </c>
      <c r="I7" s="36">
        <f t="shared" ref="I7:I45" si="1">C7+D7+F7+G7</f>
        <v>264</v>
      </c>
      <c r="J7" s="28">
        <f>H7/$H$47</f>
        <v>2.7114451526971742E-3</v>
      </c>
      <c r="K7" s="28">
        <f>I7/$I$47</f>
        <v>1.2418012892155203E-4</v>
      </c>
    </row>
    <row r="8" spans="1:11" ht="15" customHeight="1">
      <c r="A8" s="31" t="s">
        <v>12</v>
      </c>
      <c r="B8" s="36">
        <v>210</v>
      </c>
      <c r="C8" s="36">
        <v>9512</v>
      </c>
      <c r="D8" s="36">
        <v>9897</v>
      </c>
      <c r="E8" s="36">
        <v>2</v>
      </c>
      <c r="F8" s="36">
        <v>2</v>
      </c>
      <c r="G8" s="36">
        <v>2</v>
      </c>
      <c r="H8" s="36">
        <f t="shared" si="0"/>
        <v>212</v>
      </c>
      <c r="I8" s="36">
        <f t="shared" si="1"/>
        <v>19413</v>
      </c>
      <c r="J8" s="28">
        <f t="shared" ref="J8:J45" si="2">H8/$H$47</f>
        <v>1.0084673199505281E-2</v>
      </c>
      <c r="K8" s="28">
        <f t="shared" ref="K8:K45" si="3">I8/$I$47</f>
        <v>9.131472889220036E-3</v>
      </c>
    </row>
    <row r="9" spans="1:11" ht="15" customHeight="1">
      <c r="A9" s="31" t="s">
        <v>13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f t="shared" si="0"/>
        <v>0</v>
      </c>
      <c r="I9" s="36">
        <f t="shared" si="1"/>
        <v>0</v>
      </c>
      <c r="J9" s="28">
        <f t="shared" si="2"/>
        <v>0</v>
      </c>
      <c r="K9" s="28">
        <f t="shared" si="3"/>
        <v>0</v>
      </c>
    </row>
    <row r="10" spans="1:11" ht="15" customHeight="1">
      <c r="A10" s="31" t="s">
        <v>14</v>
      </c>
      <c r="B10" s="36">
        <v>38</v>
      </c>
      <c r="C10" s="36">
        <v>153</v>
      </c>
      <c r="D10" s="36">
        <v>232</v>
      </c>
      <c r="E10" s="36">
        <v>0</v>
      </c>
      <c r="F10" s="36">
        <v>0</v>
      </c>
      <c r="G10" s="36">
        <v>0</v>
      </c>
      <c r="H10" s="36">
        <f t="shared" si="0"/>
        <v>38</v>
      </c>
      <c r="I10" s="36">
        <f t="shared" si="1"/>
        <v>385</v>
      </c>
      <c r="J10" s="28">
        <f t="shared" si="2"/>
        <v>1.8076301017981163E-3</v>
      </c>
      <c r="K10" s="28">
        <f t="shared" si="3"/>
        <v>1.8109602134393004E-4</v>
      </c>
    </row>
    <row r="11" spans="1:11" ht="15" customHeight="1">
      <c r="A11" s="31" t="s">
        <v>15</v>
      </c>
      <c r="B11" s="36">
        <v>4953</v>
      </c>
      <c r="C11" s="36">
        <v>214539</v>
      </c>
      <c r="D11" s="36">
        <v>208854</v>
      </c>
      <c r="E11" s="36">
        <v>7445</v>
      </c>
      <c r="F11" s="36">
        <v>470062</v>
      </c>
      <c r="G11" s="36">
        <v>465375</v>
      </c>
      <c r="H11" s="36">
        <f t="shared" si="0"/>
        <v>12398</v>
      </c>
      <c r="I11" s="36">
        <f t="shared" si="1"/>
        <v>1358830</v>
      </c>
      <c r="J11" s="28">
        <f t="shared" si="2"/>
        <v>0.58976310531823806</v>
      </c>
      <c r="K11" s="28">
        <f t="shared" si="3"/>
        <v>0.63916547190330508</v>
      </c>
    </row>
    <row r="12" spans="1:11" ht="15" customHeight="1">
      <c r="A12" s="31" t="s">
        <v>16</v>
      </c>
      <c r="B12" s="36">
        <v>392</v>
      </c>
      <c r="C12" s="36">
        <v>22571</v>
      </c>
      <c r="D12" s="36">
        <v>22019</v>
      </c>
      <c r="E12" s="36">
        <v>22</v>
      </c>
      <c r="F12" s="36">
        <v>1468</v>
      </c>
      <c r="G12" s="36">
        <v>1543</v>
      </c>
      <c r="H12" s="36">
        <f t="shared" si="0"/>
        <v>414</v>
      </c>
      <c r="I12" s="36">
        <f t="shared" si="1"/>
        <v>47601</v>
      </c>
      <c r="J12" s="28">
        <f t="shared" si="2"/>
        <v>1.9693654266958426E-2</v>
      </c>
      <c r="K12" s="28">
        <f t="shared" si="3"/>
        <v>2.2390523927253023E-2</v>
      </c>
    </row>
    <row r="13" spans="1:11" ht="15" customHeight="1">
      <c r="A13" s="31" t="s">
        <v>17</v>
      </c>
      <c r="B13" s="36">
        <v>320</v>
      </c>
      <c r="C13" s="36">
        <v>7514</v>
      </c>
      <c r="D13" s="36">
        <v>8098</v>
      </c>
      <c r="E13" s="36">
        <v>0</v>
      </c>
      <c r="F13" s="36">
        <v>0</v>
      </c>
      <c r="G13" s="36">
        <v>0</v>
      </c>
      <c r="H13" s="36">
        <f t="shared" si="0"/>
        <v>320</v>
      </c>
      <c r="I13" s="36">
        <f t="shared" si="1"/>
        <v>15612</v>
      </c>
      <c r="J13" s="28">
        <f t="shared" si="2"/>
        <v>1.5222148225668348E-2</v>
      </c>
      <c r="K13" s="28">
        <f t="shared" si="3"/>
        <v>7.3435612603154178E-3</v>
      </c>
    </row>
    <row r="14" spans="1:11" ht="15" customHeight="1">
      <c r="A14" s="31" t="s">
        <v>18</v>
      </c>
      <c r="B14" s="36">
        <v>60</v>
      </c>
      <c r="C14" s="36">
        <v>707</v>
      </c>
      <c r="D14" s="36">
        <v>847</v>
      </c>
      <c r="E14" s="36">
        <v>0</v>
      </c>
      <c r="F14" s="36">
        <v>0</v>
      </c>
      <c r="G14" s="36">
        <v>0</v>
      </c>
      <c r="H14" s="36">
        <f t="shared" si="0"/>
        <v>60</v>
      </c>
      <c r="I14" s="36">
        <f t="shared" si="1"/>
        <v>1554</v>
      </c>
      <c r="J14" s="28">
        <f t="shared" si="2"/>
        <v>2.8541527923128152E-3</v>
      </c>
      <c r="K14" s="28">
        <f t="shared" si="3"/>
        <v>7.3096939524277215E-4</v>
      </c>
    </row>
    <row r="15" spans="1:11" ht="15" customHeight="1">
      <c r="A15" s="31" t="s">
        <v>19</v>
      </c>
      <c r="B15" s="36">
        <v>140</v>
      </c>
      <c r="C15" s="36">
        <v>3561</v>
      </c>
      <c r="D15" s="36">
        <v>3844</v>
      </c>
      <c r="E15" s="36">
        <v>0</v>
      </c>
      <c r="F15" s="36">
        <v>0</v>
      </c>
      <c r="G15" s="36">
        <v>0</v>
      </c>
      <c r="H15" s="36">
        <f t="shared" si="0"/>
        <v>140</v>
      </c>
      <c r="I15" s="36">
        <f t="shared" si="1"/>
        <v>7405</v>
      </c>
      <c r="J15" s="28">
        <f t="shared" si="2"/>
        <v>6.6596898487299022E-3</v>
      </c>
      <c r="K15" s="28">
        <f t="shared" si="3"/>
        <v>3.4831585403942906E-3</v>
      </c>
    </row>
    <row r="16" spans="1:11" ht="15" customHeight="1">
      <c r="A16" s="31" t="s">
        <v>20</v>
      </c>
      <c r="B16" s="36">
        <v>793</v>
      </c>
      <c r="C16" s="36">
        <v>46188</v>
      </c>
      <c r="D16" s="36">
        <v>45478</v>
      </c>
      <c r="E16" s="36">
        <v>163</v>
      </c>
      <c r="F16" s="36">
        <v>8324</v>
      </c>
      <c r="G16" s="36">
        <v>6907</v>
      </c>
      <c r="H16" s="36">
        <f t="shared" si="0"/>
        <v>956</v>
      </c>
      <c r="I16" s="36">
        <f t="shared" si="1"/>
        <v>106897</v>
      </c>
      <c r="J16" s="28">
        <f t="shared" si="2"/>
        <v>4.5476167824184191E-2</v>
      </c>
      <c r="K16" s="28">
        <f t="shared" si="3"/>
        <v>5.0282133489875556E-2</v>
      </c>
    </row>
    <row r="17" spans="1:11" ht="15" customHeight="1">
      <c r="A17" s="31" t="s">
        <v>21</v>
      </c>
      <c r="B17" s="36">
        <v>33</v>
      </c>
      <c r="C17" s="36">
        <v>647</v>
      </c>
      <c r="D17" s="36">
        <v>689</v>
      </c>
      <c r="E17" s="36">
        <v>25</v>
      </c>
      <c r="F17" s="36">
        <v>327</v>
      </c>
      <c r="G17" s="36">
        <v>336</v>
      </c>
      <c r="H17" s="36">
        <f t="shared" si="0"/>
        <v>58</v>
      </c>
      <c r="I17" s="36">
        <f t="shared" si="1"/>
        <v>1999</v>
      </c>
      <c r="J17" s="28">
        <f t="shared" si="2"/>
        <v>2.759014365902388E-3</v>
      </c>
      <c r="K17" s="28">
        <f t="shared" si="3"/>
        <v>9.4028817315978215E-4</v>
      </c>
    </row>
    <row r="18" spans="1:11" ht="15" customHeight="1">
      <c r="A18" s="31" t="s">
        <v>22</v>
      </c>
      <c r="B18" s="36">
        <v>38</v>
      </c>
      <c r="C18" s="36">
        <v>154</v>
      </c>
      <c r="D18" s="36">
        <v>137</v>
      </c>
      <c r="E18" s="36">
        <v>0</v>
      </c>
      <c r="F18" s="36">
        <v>0</v>
      </c>
      <c r="G18" s="36">
        <v>0</v>
      </c>
      <c r="H18" s="36">
        <f t="shared" si="0"/>
        <v>38</v>
      </c>
      <c r="I18" s="36">
        <f t="shared" si="1"/>
        <v>291</v>
      </c>
      <c r="J18" s="28">
        <f t="shared" si="2"/>
        <v>1.8076301017981163E-3</v>
      </c>
      <c r="K18" s="28">
        <f t="shared" si="3"/>
        <v>1.3688036937943804E-4</v>
      </c>
    </row>
    <row r="19" spans="1:11" ht="15" customHeight="1">
      <c r="A19" s="31" t="s">
        <v>23</v>
      </c>
      <c r="B19" s="36">
        <v>106</v>
      </c>
      <c r="C19" s="36">
        <v>1436</v>
      </c>
      <c r="D19" s="36">
        <v>1448</v>
      </c>
      <c r="E19" s="36">
        <v>0</v>
      </c>
      <c r="F19" s="36">
        <v>0</v>
      </c>
      <c r="G19" s="36">
        <v>0</v>
      </c>
      <c r="H19" s="36">
        <f t="shared" si="0"/>
        <v>106</v>
      </c>
      <c r="I19" s="36">
        <f t="shared" si="1"/>
        <v>2884</v>
      </c>
      <c r="J19" s="28">
        <f t="shared" si="2"/>
        <v>5.0423365997526405E-3</v>
      </c>
      <c r="K19" s="28">
        <f t="shared" si="3"/>
        <v>1.3565738326127123E-3</v>
      </c>
    </row>
    <row r="20" spans="1:11" ht="15" customHeight="1">
      <c r="A20" s="31" t="s">
        <v>24</v>
      </c>
      <c r="B20" s="36">
        <v>26</v>
      </c>
      <c r="C20" s="36">
        <v>34</v>
      </c>
      <c r="D20" s="36">
        <v>49</v>
      </c>
      <c r="E20" s="36">
        <v>0</v>
      </c>
      <c r="F20" s="36">
        <v>0</v>
      </c>
      <c r="G20" s="36">
        <v>0</v>
      </c>
      <c r="H20" s="36">
        <f t="shared" si="0"/>
        <v>26</v>
      </c>
      <c r="I20" s="36">
        <f t="shared" si="1"/>
        <v>83</v>
      </c>
      <c r="J20" s="28">
        <f t="shared" si="2"/>
        <v>1.2367995433355532E-3</v>
      </c>
      <c r="K20" s="28">
        <f t="shared" si="3"/>
        <v>3.9041479926094011E-5</v>
      </c>
    </row>
    <row r="21" spans="1:11" ht="15" customHeight="1">
      <c r="A21" s="31" t="s">
        <v>25</v>
      </c>
      <c r="B21" s="36">
        <v>18</v>
      </c>
      <c r="C21" s="36">
        <v>40</v>
      </c>
      <c r="D21" s="36">
        <v>52</v>
      </c>
      <c r="E21" s="36">
        <v>0</v>
      </c>
      <c r="F21" s="36">
        <v>0</v>
      </c>
      <c r="G21" s="36">
        <v>0</v>
      </c>
      <c r="H21" s="36">
        <f t="shared" si="0"/>
        <v>18</v>
      </c>
      <c r="I21" s="36">
        <f t="shared" si="1"/>
        <v>92</v>
      </c>
      <c r="J21" s="28">
        <f t="shared" si="2"/>
        <v>8.5624583769384457E-4</v>
      </c>
      <c r="K21" s="28">
        <f t="shared" si="3"/>
        <v>4.3274893412056012E-5</v>
      </c>
    </row>
    <row r="22" spans="1:11" ht="15" customHeight="1">
      <c r="A22" s="31" t="s">
        <v>26</v>
      </c>
      <c r="B22" s="36">
        <v>26</v>
      </c>
      <c r="C22" s="36">
        <v>78</v>
      </c>
      <c r="D22" s="36">
        <v>158</v>
      </c>
      <c r="E22" s="36">
        <v>0</v>
      </c>
      <c r="F22" s="36">
        <v>0</v>
      </c>
      <c r="G22" s="36">
        <v>0</v>
      </c>
      <c r="H22" s="36">
        <f t="shared" si="0"/>
        <v>26</v>
      </c>
      <c r="I22" s="36">
        <f t="shared" si="1"/>
        <v>236</v>
      </c>
      <c r="J22" s="28">
        <f t="shared" si="2"/>
        <v>1.2367995433355532E-3</v>
      </c>
      <c r="K22" s="28">
        <f t="shared" si="3"/>
        <v>1.1100950918744802E-4</v>
      </c>
    </row>
    <row r="23" spans="1:11" ht="15" customHeight="1">
      <c r="A23" s="31" t="s">
        <v>27</v>
      </c>
      <c r="B23" s="36">
        <v>74</v>
      </c>
      <c r="C23" s="36">
        <v>2255</v>
      </c>
      <c r="D23" s="36">
        <v>2301</v>
      </c>
      <c r="E23" s="36">
        <v>4</v>
      </c>
      <c r="F23" s="36">
        <v>8</v>
      </c>
      <c r="G23" s="36">
        <v>9</v>
      </c>
      <c r="H23" s="36">
        <f t="shared" si="0"/>
        <v>78</v>
      </c>
      <c r="I23" s="36">
        <f t="shared" si="1"/>
        <v>4573</v>
      </c>
      <c r="J23" s="28">
        <f t="shared" si="2"/>
        <v>3.7103986300066599E-3</v>
      </c>
      <c r="K23" s="28">
        <f t="shared" si="3"/>
        <v>2.1510444301449144E-3</v>
      </c>
    </row>
    <row r="24" spans="1:11" ht="15" customHeight="1">
      <c r="A24" s="31" t="s">
        <v>28</v>
      </c>
      <c r="B24" s="36">
        <v>98</v>
      </c>
      <c r="C24" s="36">
        <v>1580</v>
      </c>
      <c r="D24" s="36">
        <v>1662</v>
      </c>
      <c r="E24" s="36">
        <v>0</v>
      </c>
      <c r="F24" s="36">
        <v>0</v>
      </c>
      <c r="G24" s="36">
        <v>0</v>
      </c>
      <c r="H24" s="36">
        <f t="shared" si="0"/>
        <v>98</v>
      </c>
      <c r="I24" s="36">
        <f t="shared" si="1"/>
        <v>3242</v>
      </c>
      <c r="J24" s="28">
        <f t="shared" si="2"/>
        <v>4.6617828941109317E-3</v>
      </c>
      <c r="K24" s="28">
        <f t="shared" si="3"/>
        <v>1.5249696134987563E-3</v>
      </c>
    </row>
    <row r="25" spans="1:11" ht="15" customHeight="1">
      <c r="A25" s="31" t="s">
        <v>29</v>
      </c>
      <c r="B25" s="36">
        <v>265</v>
      </c>
      <c r="C25" s="36">
        <v>10479</v>
      </c>
      <c r="D25" s="36">
        <v>10398</v>
      </c>
      <c r="E25" s="36">
        <v>27</v>
      </c>
      <c r="F25" s="36">
        <v>22</v>
      </c>
      <c r="G25" s="36">
        <v>182</v>
      </c>
      <c r="H25" s="36">
        <f t="shared" si="0"/>
        <v>292</v>
      </c>
      <c r="I25" s="36">
        <f t="shared" si="1"/>
        <v>21081</v>
      </c>
      <c r="J25" s="28">
        <f t="shared" si="2"/>
        <v>1.3890210255922367E-2</v>
      </c>
      <c r="K25" s="28">
        <f t="shared" si="3"/>
        <v>9.9160655219516607E-3</v>
      </c>
    </row>
    <row r="26" spans="1:11" ht="15" customHeight="1">
      <c r="A26" s="31" t="s">
        <v>30</v>
      </c>
      <c r="B26" s="36">
        <v>288</v>
      </c>
      <c r="C26" s="36">
        <v>8292</v>
      </c>
      <c r="D26" s="36">
        <v>8380</v>
      </c>
      <c r="E26" s="36">
        <v>0</v>
      </c>
      <c r="F26" s="36">
        <v>0</v>
      </c>
      <c r="G26" s="36">
        <v>0</v>
      </c>
      <c r="H26" s="36">
        <f t="shared" si="0"/>
        <v>288</v>
      </c>
      <c r="I26" s="36">
        <f t="shared" si="1"/>
        <v>16672</v>
      </c>
      <c r="J26" s="28">
        <f t="shared" si="2"/>
        <v>1.3699933403101513E-2</v>
      </c>
      <c r="K26" s="28">
        <f t="shared" si="3"/>
        <v>7.8421632931064984E-3</v>
      </c>
    </row>
    <row r="27" spans="1:11" ht="15" customHeight="1">
      <c r="A27" s="31" t="s">
        <v>31</v>
      </c>
      <c r="B27" s="36">
        <v>24</v>
      </c>
      <c r="C27" s="36">
        <v>113</v>
      </c>
      <c r="D27" s="36">
        <v>119</v>
      </c>
      <c r="E27" s="36">
        <v>0</v>
      </c>
      <c r="F27" s="36">
        <v>0</v>
      </c>
      <c r="G27" s="36">
        <v>0</v>
      </c>
      <c r="H27" s="36">
        <f t="shared" si="0"/>
        <v>24</v>
      </c>
      <c r="I27" s="36">
        <f t="shared" si="1"/>
        <v>232</v>
      </c>
      <c r="J27" s="28">
        <f t="shared" si="2"/>
        <v>1.141661116925126E-3</v>
      </c>
      <c r="K27" s="28">
        <f t="shared" si="3"/>
        <v>1.0912799208257602E-4</v>
      </c>
    </row>
    <row r="28" spans="1:11" ht="15" customHeight="1">
      <c r="A28" s="31" t="s">
        <v>32</v>
      </c>
      <c r="B28" s="36">
        <v>32</v>
      </c>
      <c r="C28" s="36">
        <v>518</v>
      </c>
      <c r="D28" s="36">
        <v>569</v>
      </c>
      <c r="E28" s="36">
        <v>0</v>
      </c>
      <c r="F28" s="36">
        <v>0</v>
      </c>
      <c r="G28" s="36">
        <v>0</v>
      </c>
      <c r="H28" s="36">
        <f t="shared" si="0"/>
        <v>32</v>
      </c>
      <c r="I28" s="36">
        <f t="shared" si="1"/>
        <v>1087</v>
      </c>
      <c r="J28" s="28">
        <f t="shared" si="2"/>
        <v>1.5222148225668348E-3</v>
      </c>
      <c r="K28" s="28">
        <f t="shared" si="3"/>
        <v>5.1130227324896614E-4</v>
      </c>
    </row>
    <row r="29" spans="1:11" ht="15" customHeight="1">
      <c r="A29" s="31" t="s">
        <v>33</v>
      </c>
      <c r="B29" s="36">
        <v>46</v>
      </c>
      <c r="C29" s="36">
        <v>343</v>
      </c>
      <c r="D29" s="36">
        <v>460</v>
      </c>
      <c r="E29" s="36">
        <v>0</v>
      </c>
      <c r="F29" s="36">
        <v>0</v>
      </c>
      <c r="G29" s="36">
        <v>0</v>
      </c>
      <c r="H29" s="36">
        <f t="shared" si="0"/>
        <v>46</v>
      </c>
      <c r="I29" s="36">
        <f t="shared" si="1"/>
        <v>803</v>
      </c>
      <c r="J29" s="28">
        <f t="shared" si="2"/>
        <v>2.1881838074398249E-3</v>
      </c>
      <c r="K29" s="28">
        <f t="shared" si="3"/>
        <v>3.7771455880305409E-4</v>
      </c>
    </row>
    <row r="30" spans="1:11" ht="15" customHeight="1">
      <c r="A30" s="31" t="s">
        <v>34</v>
      </c>
      <c r="B30" s="36">
        <v>176</v>
      </c>
      <c r="C30" s="36">
        <v>2627</v>
      </c>
      <c r="D30" s="36">
        <v>2487</v>
      </c>
      <c r="E30" s="36">
        <v>0</v>
      </c>
      <c r="F30" s="36">
        <v>0</v>
      </c>
      <c r="G30" s="36">
        <v>0</v>
      </c>
      <c r="H30" s="36">
        <f t="shared" si="0"/>
        <v>176</v>
      </c>
      <c r="I30" s="36">
        <f t="shared" si="1"/>
        <v>5114</v>
      </c>
      <c r="J30" s="28">
        <f t="shared" si="2"/>
        <v>8.3721815241175907E-3</v>
      </c>
      <c r="K30" s="28">
        <f t="shared" si="3"/>
        <v>2.4055196185788527E-3</v>
      </c>
    </row>
    <row r="31" spans="1:11" ht="15" customHeight="1">
      <c r="A31" s="31" t="s">
        <v>35</v>
      </c>
      <c r="B31" s="36">
        <v>64</v>
      </c>
      <c r="C31" s="36">
        <v>848</v>
      </c>
      <c r="D31" s="36">
        <v>1062</v>
      </c>
      <c r="E31" s="36">
        <v>0</v>
      </c>
      <c r="F31" s="36">
        <v>0</v>
      </c>
      <c r="G31" s="36">
        <v>0</v>
      </c>
      <c r="H31" s="36">
        <f t="shared" si="0"/>
        <v>64</v>
      </c>
      <c r="I31" s="36">
        <f t="shared" si="1"/>
        <v>1910</v>
      </c>
      <c r="J31" s="28">
        <f t="shared" si="2"/>
        <v>3.0444296451336695E-3</v>
      </c>
      <c r="K31" s="28">
        <f t="shared" si="3"/>
        <v>8.9842441757638015E-4</v>
      </c>
    </row>
    <row r="32" spans="1:11" ht="15" customHeight="1">
      <c r="A32" s="31" t="s">
        <v>36</v>
      </c>
      <c r="B32" s="36">
        <v>124</v>
      </c>
      <c r="C32" s="36">
        <v>3745</v>
      </c>
      <c r="D32" s="36">
        <v>4004</v>
      </c>
      <c r="E32" s="36">
        <v>10</v>
      </c>
      <c r="F32" s="36">
        <v>14</v>
      </c>
      <c r="G32" s="36">
        <v>11</v>
      </c>
      <c r="H32" s="36">
        <f t="shared" si="0"/>
        <v>134</v>
      </c>
      <c r="I32" s="36">
        <f t="shared" si="1"/>
        <v>7774</v>
      </c>
      <c r="J32" s="28">
        <f t="shared" si="2"/>
        <v>6.3742745694986202E-3</v>
      </c>
      <c r="K32" s="28">
        <f t="shared" si="3"/>
        <v>3.6567284933187328E-3</v>
      </c>
    </row>
    <row r="33" spans="1:11" ht="15" customHeight="1">
      <c r="A33" s="31" t="s">
        <v>37</v>
      </c>
      <c r="B33" s="36">
        <v>386</v>
      </c>
      <c r="C33" s="36">
        <v>12101</v>
      </c>
      <c r="D33" s="36">
        <v>12535</v>
      </c>
      <c r="E33" s="36">
        <v>6</v>
      </c>
      <c r="F33" s="36">
        <v>74</v>
      </c>
      <c r="G33" s="36">
        <v>93</v>
      </c>
      <c r="H33" s="36">
        <f t="shared" si="0"/>
        <v>392</v>
      </c>
      <c r="I33" s="36">
        <f t="shared" si="1"/>
        <v>24803</v>
      </c>
      <c r="J33" s="28">
        <f t="shared" si="2"/>
        <v>1.8647131576443727E-2</v>
      </c>
      <c r="K33" s="28">
        <f t="shared" si="3"/>
        <v>1.1666817188035056E-2</v>
      </c>
    </row>
    <row r="34" spans="1:11" ht="15" customHeight="1">
      <c r="A34" s="31" t="s">
        <v>38</v>
      </c>
      <c r="B34" s="36">
        <v>96</v>
      </c>
      <c r="C34" s="36">
        <v>1379</v>
      </c>
      <c r="D34" s="36">
        <v>1502</v>
      </c>
      <c r="E34" s="36">
        <v>0</v>
      </c>
      <c r="F34" s="36">
        <v>0</v>
      </c>
      <c r="G34" s="36">
        <v>0</v>
      </c>
      <c r="H34" s="36">
        <f t="shared" si="0"/>
        <v>96</v>
      </c>
      <c r="I34" s="36">
        <f t="shared" si="1"/>
        <v>2881</v>
      </c>
      <c r="J34" s="28">
        <f t="shared" si="2"/>
        <v>4.5666444677005041E-3</v>
      </c>
      <c r="K34" s="28">
        <f t="shared" si="3"/>
        <v>1.3551626947840582E-3</v>
      </c>
    </row>
    <row r="35" spans="1:11" ht="15" customHeight="1">
      <c r="A35" s="31" t="s">
        <v>39</v>
      </c>
      <c r="B35" s="36">
        <v>0</v>
      </c>
      <c r="C35" s="36">
        <v>0</v>
      </c>
      <c r="D35" s="36">
        <v>0</v>
      </c>
      <c r="E35" s="36">
        <v>2</v>
      </c>
      <c r="F35" s="36">
        <v>2</v>
      </c>
      <c r="G35" s="36">
        <v>2</v>
      </c>
      <c r="H35" s="36">
        <f t="shared" si="0"/>
        <v>2</v>
      </c>
      <c r="I35" s="36">
        <f t="shared" si="1"/>
        <v>4</v>
      </c>
      <c r="J35" s="28">
        <f t="shared" si="2"/>
        <v>9.5138426410427173E-5</v>
      </c>
      <c r="K35" s="28">
        <f t="shared" si="3"/>
        <v>1.8815171048720004E-6</v>
      </c>
    </row>
    <row r="36" spans="1:11" ht="15" customHeight="1">
      <c r="A36" s="31" t="s">
        <v>40</v>
      </c>
      <c r="B36" s="36">
        <v>92</v>
      </c>
      <c r="C36" s="36">
        <v>2234</v>
      </c>
      <c r="D36" s="36">
        <v>2520</v>
      </c>
      <c r="E36" s="36">
        <v>0</v>
      </c>
      <c r="F36" s="36">
        <v>0</v>
      </c>
      <c r="G36" s="36">
        <v>0</v>
      </c>
      <c r="H36" s="36">
        <f t="shared" si="0"/>
        <v>92</v>
      </c>
      <c r="I36" s="36">
        <f t="shared" si="1"/>
        <v>4754</v>
      </c>
      <c r="J36" s="28">
        <f t="shared" si="2"/>
        <v>4.3763676148796497E-3</v>
      </c>
      <c r="K36" s="28">
        <f t="shared" si="3"/>
        <v>2.2361830791403723E-3</v>
      </c>
    </row>
    <row r="37" spans="1:11" ht="15" customHeight="1">
      <c r="A37" s="31" t="s">
        <v>41</v>
      </c>
      <c r="B37" s="36">
        <v>442</v>
      </c>
      <c r="C37" s="36">
        <v>24399</v>
      </c>
      <c r="D37" s="36">
        <v>23471</v>
      </c>
      <c r="E37" s="36">
        <v>3</v>
      </c>
      <c r="F37" s="36">
        <v>0</v>
      </c>
      <c r="G37" s="36">
        <v>1</v>
      </c>
      <c r="H37" s="36">
        <f t="shared" si="0"/>
        <v>445</v>
      </c>
      <c r="I37" s="36">
        <f t="shared" si="1"/>
        <v>47871</v>
      </c>
      <c r="J37" s="28">
        <f t="shared" si="2"/>
        <v>2.1168299876320046E-2</v>
      </c>
      <c r="K37" s="28">
        <f t="shared" si="3"/>
        <v>2.2517526331831884E-2</v>
      </c>
    </row>
    <row r="38" spans="1:11" ht="15" customHeight="1">
      <c r="A38" s="31" t="s">
        <v>42</v>
      </c>
      <c r="B38" s="36">
        <v>246</v>
      </c>
      <c r="C38" s="36">
        <v>5663</v>
      </c>
      <c r="D38" s="36">
        <v>5912</v>
      </c>
      <c r="E38" s="36">
        <v>0</v>
      </c>
      <c r="F38" s="36">
        <v>0</v>
      </c>
      <c r="G38" s="36">
        <v>0</v>
      </c>
      <c r="H38" s="36">
        <f t="shared" si="0"/>
        <v>246</v>
      </c>
      <c r="I38" s="36">
        <f t="shared" si="1"/>
        <v>11575</v>
      </c>
      <c r="J38" s="28">
        <f t="shared" si="2"/>
        <v>1.1702026448482542E-2</v>
      </c>
      <c r="K38" s="28">
        <f t="shared" si="3"/>
        <v>5.444640122223351E-3</v>
      </c>
    </row>
    <row r="39" spans="1:11" ht="15" customHeight="1">
      <c r="A39" s="31" t="s">
        <v>43</v>
      </c>
      <c r="B39" s="36">
        <v>379</v>
      </c>
      <c r="C39" s="36">
        <v>13649</v>
      </c>
      <c r="D39" s="36">
        <v>14819</v>
      </c>
      <c r="E39" s="36">
        <v>7</v>
      </c>
      <c r="F39" s="36">
        <v>279</v>
      </c>
      <c r="G39" s="36">
        <v>8</v>
      </c>
      <c r="H39" s="36">
        <f t="shared" si="0"/>
        <v>386</v>
      </c>
      <c r="I39" s="36">
        <f t="shared" si="1"/>
        <v>28755</v>
      </c>
      <c r="J39" s="28">
        <f t="shared" si="2"/>
        <v>1.8361716297212446E-2</v>
      </c>
      <c r="K39" s="28">
        <f t="shared" si="3"/>
        <v>1.3525756087648593E-2</v>
      </c>
    </row>
    <row r="40" spans="1:11" ht="15" customHeight="1">
      <c r="A40" s="31" t="s">
        <v>44</v>
      </c>
      <c r="B40" s="36">
        <v>62</v>
      </c>
      <c r="C40" s="36">
        <v>494</v>
      </c>
      <c r="D40" s="36">
        <v>521</v>
      </c>
      <c r="E40" s="36">
        <v>0</v>
      </c>
      <c r="F40" s="36">
        <v>0</v>
      </c>
      <c r="G40" s="36">
        <v>0</v>
      </c>
      <c r="H40" s="36">
        <f t="shared" si="0"/>
        <v>62</v>
      </c>
      <c r="I40" s="36">
        <f t="shared" si="1"/>
        <v>1015</v>
      </c>
      <c r="J40" s="28">
        <f t="shared" si="2"/>
        <v>2.9492912187232424E-3</v>
      </c>
      <c r="K40" s="28">
        <f t="shared" si="3"/>
        <v>4.7743496536127009E-4</v>
      </c>
    </row>
    <row r="41" spans="1:11" ht="15" customHeight="1">
      <c r="A41" s="31" t="s">
        <v>45</v>
      </c>
      <c r="B41" s="36">
        <v>44</v>
      </c>
      <c r="C41" s="36">
        <v>545</v>
      </c>
      <c r="D41" s="36">
        <v>543</v>
      </c>
      <c r="E41" s="36">
        <v>2</v>
      </c>
      <c r="F41" s="36">
        <v>6</v>
      </c>
      <c r="G41" s="36">
        <v>6</v>
      </c>
      <c r="H41" s="36">
        <f t="shared" si="0"/>
        <v>46</v>
      </c>
      <c r="I41" s="36">
        <f t="shared" si="1"/>
        <v>1100</v>
      </c>
      <c r="J41" s="28">
        <f t="shared" si="2"/>
        <v>2.1881838074398249E-3</v>
      </c>
      <c r="K41" s="28">
        <f t="shared" si="3"/>
        <v>5.1741720383980012E-4</v>
      </c>
    </row>
    <row r="42" spans="1:11" ht="15" customHeight="1">
      <c r="A42" s="31" t="s">
        <v>46</v>
      </c>
      <c r="B42" s="36">
        <v>46</v>
      </c>
      <c r="C42" s="36">
        <v>219</v>
      </c>
      <c r="D42" s="36">
        <v>200</v>
      </c>
      <c r="E42" s="36">
        <v>0</v>
      </c>
      <c r="F42" s="36">
        <v>0</v>
      </c>
      <c r="G42" s="36">
        <v>0</v>
      </c>
      <c r="H42" s="36">
        <f t="shared" si="0"/>
        <v>46</v>
      </c>
      <c r="I42" s="36">
        <f t="shared" si="1"/>
        <v>419</v>
      </c>
      <c r="J42" s="28">
        <f t="shared" si="2"/>
        <v>2.1881838074398249E-3</v>
      </c>
      <c r="K42" s="28">
        <f t="shared" si="3"/>
        <v>1.9708891673534204E-4</v>
      </c>
    </row>
    <row r="43" spans="1:11" ht="15" customHeight="1">
      <c r="A43" s="31" t="s">
        <v>47</v>
      </c>
      <c r="B43" s="36">
        <v>40</v>
      </c>
      <c r="C43" s="36">
        <v>270</v>
      </c>
      <c r="D43" s="36">
        <v>420</v>
      </c>
      <c r="E43" s="36">
        <v>0</v>
      </c>
      <c r="F43" s="36">
        <v>0</v>
      </c>
      <c r="G43" s="36">
        <v>0</v>
      </c>
      <c r="H43" s="36">
        <f t="shared" si="0"/>
        <v>40</v>
      </c>
      <c r="I43" s="36">
        <f t="shared" si="1"/>
        <v>690</v>
      </c>
      <c r="J43" s="28">
        <f t="shared" si="2"/>
        <v>1.9027685282085435E-3</v>
      </c>
      <c r="K43" s="28">
        <f t="shared" si="3"/>
        <v>3.2456170059042005E-4</v>
      </c>
    </row>
    <row r="44" spans="1:11" ht="15" customHeight="1">
      <c r="A44" s="31" t="s">
        <v>48</v>
      </c>
      <c r="B44" s="36">
        <v>1295</v>
      </c>
      <c r="C44" s="36">
        <v>72695</v>
      </c>
      <c r="D44" s="36">
        <v>75510</v>
      </c>
      <c r="E44" s="36">
        <v>1691</v>
      </c>
      <c r="F44" s="36">
        <v>112386</v>
      </c>
      <c r="G44" s="36">
        <v>112875</v>
      </c>
      <c r="H44" s="36">
        <f t="shared" si="0"/>
        <v>2986</v>
      </c>
      <c r="I44" s="36">
        <f t="shared" si="1"/>
        <v>373466</v>
      </c>
      <c r="J44" s="28">
        <f t="shared" si="2"/>
        <v>0.14204167063076778</v>
      </c>
      <c r="K44" s="28">
        <f t="shared" si="3"/>
        <v>0.17567066677203164</v>
      </c>
    </row>
    <row r="45" spans="1:11" ht="15" customHeight="1">
      <c r="A45" s="31" t="s">
        <v>49</v>
      </c>
      <c r="B45" s="36">
        <v>84</v>
      </c>
      <c r="C45" s="36">
        <v>1288</v>
      </c>
      <c r="D45" s="36">
        <v>1289</v>
      </c>
      <c r="E45" s="36">
        <v>0</v>
      </c>
      <c r="F45" s="36">
        <v>0</v>
      </c>
      <c r="G45" s="36">
        <v>0</v>
      </c>
      <c r="H45" s="36">
        <f t="shared" si="0"/>
        <v>84</v>
      </c>
      <c r="I45" s="36">
        <f t="shared" si="1"/>
        <v>2577</v>
      </c>
      <c r="J45" s="28">
        <f t="shared" si="2"/>
        <v>3.995813909237941E-3</v>
      </c>
      <c r="K45" s="28">
        <f t="shared" si="3"/>
        <v>1.2121673948137862E-3</v>
      </c>
    </row>
    <row r="46" spans="1:11" ht="5" customHeight="1">
      <c r="A46" s="12"/>
      <c r="B46" s="32"/>
      <c r="C46" s="16"/>
      <c r="D46" s="16"/>
      <c r="E46" s="16"/>
      <c r="F46" s="16"/>
      <c r="G46" s="16"/>
      <c r="H46" s="16"/>
      <c r="I46" s="16"/>
    </row>
    <row r="47" spans="1:11" ht="15" customHeight="1">
      <c r="A47" s="49" t="s">
        <v>4</v>
      </c>
      <c r="B47" s="58">
        <f>SUM(B7:B45)</f>
        <v>11610</v>
      </c>
      <c r="C47" s="58">
        <f t="shared" ref="C47:G47" si="4">SUM(C7:C45)</f>
        <v>472998</v>
      </c>
      <c r="D47" s="59">
        <f t="shared" si="4"/>
        <v>472613</v>
      </c>
      <c r="E47" s="58">
        <f t="shared" si="4"/>
        <v>9412</v>
      </c>
      <c r="F47" s="58">
        <f t="shared" si="4"/>
        <v>592977</v>
      </c>
      <c r="G47" s="59">
        <f t="shared" si="4"/>
        <v>587356</v>
      </c>
      <c r="H47" s="58">
        <f>B47+E47</f>
        <v>21022</v>
      </c>
      <c r="I47" s="59">
        <f>C47+D47+F47+G47</f>
        <v>2125944</v>
      </c>
      <c r="J47" s="60">
        <f>SUM(J7:J45)</f>
        <v>0.99999999999999989</v>
      </c>
      <c r="K47" s="60">
        <f>SUM(K7:K45)</f>
        <v>1.0000000000000002</v>
      </c>
    </row>
    <row r="48" spans="1:11" ht="5" customHeight="1">
      <c r="A48" s="15"/>
      <c r="B48" s="17"/>
      <c r="C48" s="17"/>
      <c r="D48" s="17"/>
      <c r="E48" s="17"/>
      <c r="F48" s="17"/>
      <c r="G48" s="17"/>
      <c r="H48" s="17"/>
      <c r="I48" s="17"/>
    </row>
    <row r="49" spans="1:9" ht="15" customHeight="1">
      <c r="A49" s="62" t="s">
        <v>70</v>
      </c>
      <c r="B49" s="36">
        <v>11615</v>
      </c>
      <c r="C49" s="36">
        <v>482676</v>
      </c>
      <c r="D49" s="36">
        <v>483084</v>
      </c>
      <c r="E49" s="36">
        <v>8315</v>
      </c>
      <c r="F49" s="36">
        <v>542007</v>
      </c>
      <c r="G49" s="36">
        <v>534828</v>
      </c>
      <c r="H49" s="36">
        <f>B49+E49</f>
        <v>19930</v>
      </c>
      <c r="I49" s="36">
        <f>C49+D49+F49+G49</f>
        <v>2042595</v>
      </c>
    </row>
    <row r="50" spans="1:9" ht="15" customHeight="1">
      <c r="A50" s="62" t="s">
        <v>75</v>
      </c>
      <c r="B50" s="36">
        <f>B47</f>
        <v>11610</v>
      </c>
      <c r="C50" s="36">
        <f t="shared" ref="C50:I50" si="5">C47</f>
        <v>472998</v>
      </c>
      <c r="D50" s="36">
        <f t="shared" si="5"/>
        <v>472613</v>
      </c>
      <c r="E50" s="36">
        <f t="shared" si="5"/>
        <v>9412</v>
      </c>
      <c r="F50" s="36">
        <f t="shared" si="5"/>
        <v>592977</v>
      </c>
      <c r="G50" s="36">
        <f t="shared" si="5"/>
        <v>587356</v>
      </c>
      <c r="H50" s="36">
        <f t="shared" si="5"/>
        <v>21022</v>
      </c>
      <c r="I50" s="36">
        <f t="shared" si="5"/>
        <v>2125944</v>
      </c>
    </row>
    <row r="51" spans="1:9" ht="15" customHeight="1">
      <c r="A51" s="62" t="s">
        <v>5</v>
      </c>
      <c r="B51" s="28">
        <f>(B50-B49)/B49</f>
        <v>-4.3047783039173483E-4</v>
      </c>
      <c r="C51" s="28">
        <f t="shared" ref="C51:G51" si="6">(C50-C49)/C49*100</f>
        <v>-2.0050717251323871</v>
      </c>
      <c r="D51" s="28">
        <f t="shared" si="6"/>
        <v>-2.1675319406148827</v>
      </c>
      <c r="E51" s="28">
        <f t="shared" si="6"/>
        <v>13.193024654239327</v>
      </c>
      <c r="F51" s="28">
        <f t="shared" si="6"/>
        <v>9.4039375875219324</v>
      </c>
      <c r="G51" s="28">
        <f t="shared" si="6"/>
        <v>9.8214753154285113</v>
      </c>
      <c r="H51" s="28">
        <f t="shared" ref="H51" si="7">(H50-H49)/H49*100</f>
        <v>5.4791771199197186</v>
      </c>
      <c r="I51" s="28">
        <f t="shared" ref="I51" si="8">(I50-I49)/I49*100</f>
        <v>4.0805446013526909</v>
      </c>
    </row>
    <row r="52" spans="1:9" ht="15" customHeight="1"/>
    <row r="53" spans="1:9" ht="15" customHeight="1"/>
    <row r="54" spans="1:9" ht="15" customHeight="1"/>
    <row r="55" spans="1:9" ht="15" customHeight="1"/>
    <row r="56" spans="1:9" ht="15" customHeight="1"/>
    <row r="57" spans="1:9" ht="15" customHeight="1"/>
    <row r="58" spans="1:9" ht="15" customHeight="1"/>
    <row r="59" spans="1:9" ht="15" customHeight="1"/>
    <row r="60" spans="1:9" ht="15" customHeight="1"/>
    <row r="61" spans="1:9" ht="15" customHeight="1"/>
    <row r="62" spans="1:9" ht="15" customHeight="1"/>
    <row r="63" spans="1:9" ht="15" customHeight="1"/>
    <row r="64" spans="1:9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</sheetData>
  <mergeCells count="6">
    <mergeCell ref="C5:D5"/>
    <mergeCell ref="F5:G5"/>
    <mergeCell ref="J4:K4"/>
    <mergeCell ref="H4:I4"/>
    <mergeCell ref="B4:D4"/>
    <mergeCell ref="E4:G4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2050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codeName="Φύλλο3"/>
  <dimension ref="A1:K90"/>
  <sheetViews>
    <sheetView zoomScale="80" zoomScaleNormal="80" workbookViewId="0">
      <selection activeCell="K52" sqref="K52"/>
    </sheetView>
  </sheetViews>
  <sheetFormatPr defaultRowHeight="12.5"/>
  <cols>
    <col min="1" max="1" width="38.6328125" style="2" customWidth="1"/>
    <col min="2" max="11" width="13.6328125" style="2" customWidth="1"/>
    <col min="12" max="16384" width="8.7265625" style="2"/>
  </cols>
  <sheetData>
    <row r="1" spans="1:11" ht="15" customHeight="1">
      <c r="A1" s="21" t="s">
        <v>63</v>
      </c>
      <c r="B1" s="13"/>
      <c r="C1" s="13"/>
      <c r="D1" s="13"/>
      <c r="E1" s="12"/>
      <c r="F1" s="50" t="s">
        <v>51</v>
      </c>
      <c r="H1" s="14"/>
      <c r="I1" s="14"/>
    </row>
    <row r="2" spans="1:11" ht="15" customHeight="1">
      <c r="A2" s="21" t="s">
        <v>61</v>
      </c>
      <c r="B2" s="12"/>
      <c r="C2" s="12"/>
      <c r="D2"/>
      <c r="E2" s="12"/>
      <c r="F2" s="50" t="s">
        <v>91</v>
      </c>
      <c r="H2" s="14"/>
      <c r="I2" s="14"/>
    </row>
    <row r="3" spans="1:11" ht="15" customHeight="1">
      <c r="A3" s="27" t="s">
        <v>62</v>
      </c>
      <c r="B3" s="22"/>
      <c r="C3" s="23"/>
      <c r="D3" s="22"/>
      <c r="E3" s="22"/>
      <c r="F3" s="22"/>
      <c r="H3" s="14"/>
      <c r="I3" s="14"/>
      <c r="J3" s="25"/>
      <c r="K3" s="25"/>
    </row>
    <row r="4" spans="1:11" ht="15" customHeight="1">
      <c r="A4" s="45"/>
      <c r="B4" s="80" t="s">
        <v>6</v>
      </c>
      <c r="C4" s="81"/>
      <c r="D4" s="82"/>
      <c r="E4" s="80" t="s">
        <v>52</v>
      </c>
      <c r="F4" s="81"/>
      <c r="G4" s="82"/>
      <c r="H4" s="77" t="s">
        <v>7</v>
      </c>
      <c r="I4" s="78"/>
      <c r="J4" s="79" t="s">
        <v>50</v>
      </c>
      <c r="K4" s="79"/>
    </row>
    <row r="5" spans="1:11" ht="15" customHeight="1">
      <c r="A5" s="54" t="s">
        <v>1</v>
      </c>
      <c r="B5" s="55" t="s">
        <v>2</v>
      </c>
      <c r="C5" s="79" t="s">
        <v>3</v>
      </c>
      <c r="D5" s="78"/>
      <c r="E5" s="55" t="s">
        <v>2</v>
      </c>
      <c r="F5" s="79" t="s">
        <v>3</v>
      </c>
      <c r="G5" s="78"/>
      <c r="H5" s="55" t="s">
        <v>2</v>
      </c>
      <c r="I5" s="54" t="s">
        <v>53</v>
      </c>
      <c r="J5" s="53" t="s">
        <v>2</v>
      </c>
      <c r="K5" s="53" t="s">
        <v>53</v>
      </c>
    </row>
    <row r="6" spans="1:11" ht="15" customHeight="1">
      <c r="A6" s="61" t="s">
        <v>65</v>
      </c>
      <c r="B6" s="55" t="s">
        <v>8</v>
      </c>
      <c r="C6" s="53" t="s">
        <v>9</v>
      </c>
      <c r="D6" s="54" t="s">
        <v>10</v>
      </c>
      <c r="E6" s="55" t="s">
        <v>8</v>
      </c>
      <c r="F6" s="53" t="s">
        <v>9</v>
      </c>
      <c r="G6" s="54" t="s">
        <v>10</v>
      </c>
      <c r="H6" s="55" t="s">
        <v>8</v>
      </c>
      <c r="I6" s="54" t="s">
        <v>8</v>
      </c>
      <c r="J6" s="53" t="s">
        <v>8</v>
      </c>
      <c r="K6" s="53" t="s">
        <v>8</v>
      </c>
    </row>
    <row r="7" spans="1:11" ht="15" customHeight="1">
      <c r="A7" s="31" t="s">
        <v>11</v>
      </c>
      <c r="B7" s="36">
        <v>50</v>
      </c>
      <c r="C7" s="36">
        <v>84</v>
      </c>
      <c r="D7" s="36">
        <v>73</v>
      </c>
      <c r="E7" s="36">
        <v>4</v>
      </c>
      <c r="F7" s="36">
        <v>2</v>
      </c>
      <c r="G7" s="36">
        <v>0</v>
      </c>
      <c r="H7" s="37">
        <f t="shared" ref="H7:H45" si="0">B7+E7</f>
        <v>54</v>
      </c>
      <c r="I7" s="37">
        <f t="shared" ref="I7:I45" si="1">C7+D7+F7+G7</f>
        <v>159</v>
      </c>
      <c r="J7" s="28">
        <f>H7/$H$47</f>
        <v>3.2376041729120452E-3</v>
      </c>
      <c r="K7" s="28">
        <f>I7/$I$47</f>
        <v>1.5456701792588559E-4</v>
      </c>
    </row>
    <row r="8" spans="1:11" ht="15" customHeight="1">
      <c r="A8" s="31" t="s">
        <v>12</v>
      </c>
      <c r="B8" s="36">
        <v>202</v>
      </c>
      <c r="C8" s="36">
        <v>5191</v>
      </c>
      <c r="D8" s="36">
        <v>5162</v>
      </c>
      <c r="E8" s="36">
        <v>0</v>
      </c>
      <c r="F8" s="36">
        <v>0</v>
      </c>
      <c r="G8" s="36">
        <v>0</v>
      </c>
      <c r="H8" s="37">
        <f t="shared" si="0"/>
        <v>202</v>
      </c>
      <c r="I8" s="37">
        <f t="shared" si="1"/>
        <v>10353</v>
      </c>
      <c r="J8" s="28">
        <f t="shared" ref="J8:J45" si="2">H8/$H$47</f>
        <v>1.2111037832004316E-2</v>
      </c>
      <c r="K8" s="28">
        <f t="shared" ref="K8:K45" si="3">I8/$I$47</f>
        <v>1.0064354318155305E-2</v>
      </c>
    </row>
    <row r="9" spans="1:11" ht="15" customHeight="1">
      <c r="A9" s="31" t="s">
        <v>13</v>
      </c>
      <c r="B9" s="36">
        <v>2</v>
      </c>
      <c r="C9" s="36">
        <v>7</v>
      </c>
      <c r="D9" s="36">
        <v>0</v>
      </c>
      <c r="E9" s="36">
        <v>4</v>
      </c>
      <c r="F9" s="36">
        <v>4</v>
      </c>
      <c r="G9" s="36">
        <v>8</v>
      </c>
      <c r="H9" s="37">
        <f t="shared" si="0"/>
        <v>6</v>
      </c>
      <c r="I9" s="37">
        <f t="shared" si="1"/>
        <v>19</v>
      </c>
      <c r="J9" s="28">
        <f t="shared" si="2"/>
        <v>3.5973379699022723E-4</v>
      </c>
      <c r="K9" s="28">
        <f t="shared" si="3"/>
        <v>1.8470272582338531E-5</v>
      </c>
    </row>
    <row r="10" spans="1:11" ht="15" customHeight="1">
      <c r="A10" s="31" t="s">
        <v>14</v>
      </c>
      <c r="B10" s="36">
        <v>46</v>
      </c>
      <c r="C10" s="36">
        <v>159</v>
      </c>
      <c r="D10" s="36">
        <v>125</v>
      </c>
      <c r="E10" s="36">
        <v>0</v>
      </c>
      <c r="F10" s="36">
        <v>0</v>
      </c>
      <c r="G10" s="36">
        <v>0</v>
      </c>
      <c r="H10" s="37">
        <f t="shared" si="0"/>
        <v>46</v>
      </c>
      <c r="I10" s="37">
        <f t="shared" si="1"/>
        <v>284</v>
      </c>
      <c r="J10" s="28">
        <f t="shared" si="2"/>
        <v>2.7579591102584087E-3</v>
      </c>
      <c r="K10" s="28">
        <f t="shared" si="3"/>
        <v>2.7608196912548121E-4</v>
      </c>
    </row>
    <row r="11" spans="1:11" ht="15" customHeight="1">
      <c r="A11" s="31" t="s">
        <v>15</v>
      </c>
      <c r="B11" s="36">
        <v>4086</v>
      </c>
      <c r="C11" s="36">
        <v>104413</v>
      </c>
      <c r="D11" s="36">
        <v>103377</v>
      </c>
      <c r="E11" s="36">
        <v>5373</v>
      </c>
      <c r="F11" s="36">
        <v>218724</v>
      </c>
      <c r="G11" s="36">
        <v>209964</v>
      </c>
      <c r="H11" s="37">
        <f t="shared" si="0"/>
        <v>9459</v>
      </c>
      <c r="I11" s="37">
        <f t="shared" si="1"/>
        <v>636478</v>
      </c>
      <c r="J11" s="28">
        <f t="shared" si="2"/>
        <v>0.56712033095509318</v>
      </c>
      <c r="K11" s="28">
        <f t="shared" si="3"/>
        <v>0.61873274487692964</v>
      </c>
    </row>
    <row r="12" spans="1:11" ht="15" customHeight="1">
      <c r="A12" s="31" t="s">
        <v>16</v>
      </c>
      <c r="B12" s="36">
        <v>310</v>
      </c>
      <c r="C12" s="36">
        <v>10529</v>
      </c>
      <c r="D12" s="36">
        <v>10999</v>
      </c>
      <c r="E12" s="36">
        <v>23</v>
      </c>
      <c r="F12" s="36">
        <v>553</v>
      </c>
      <c r="G12" s="36">
        <v>502</v>
      </c>
      <c r="H12" s="37">
        <f t="shared" si="0"/>
        <v>333</v>
      </c>
      <c r="I12" s="37">
        <f t="shared" si="1"/>
        <v>22583</v>
      </c>
      <c r="J12" s="28">
        <f t="shared" si="2"/>
        <v>1.9965225732957611E-2</v>
      </c>
      <c r="K12" s="28">
        <f t="shared" si="3"/>
        <v>2.1953377143523738E-2</v>
      </c>
    </row>
    <row r="13" spans="1:11" ht="15" customHeight="1">
      <c r="A13" s="31" t="s">
        <v>17</v>
      </c>
      <c r="B13" s="36">
        <v>292</v>
      </c>
      <c r="C13" s="36">
        <v>4426</v>
      </c>
      <c r="D13" s="36">
        <v>4478</v>
      </c>
      <c r="E13" s="36">
        <v>0</v>
      </c>
      <c r="F13" s="36">
        <v>0</v>
      </c>
      <c r="G13" s="36">
        <v>0</v>
      </c>
      <c r="H13" s="37">
        <f t="shared" si="0"/>
        <v>292</v>
      </c>
      <c r="I13" s="37">
        <f t="shared" si="1"/>
        <v>8904</v>
      </c>
      <c r="J13" s="28">
        <f t="shared" si="2"/>
        <v>1.7507044786857724E-2</v>
      </c>
      <c r="K13" s="28">
        <f t="shared" si="3"/>
        <v>8.6557530038495929E-3</v>
      </c>
    </row>
    <row r="14" spans="1:11" ht="15" customHeight="1">
      <c r="A14" s="31" t="s">
        <v>18</v>
      </c>
      <c r="B14" s="36">
        <v>70</v>
      </c>
      <c r="C14" s="36">
        <v>547</v>
      </c>
      <c r="D14" s="36">
        <v>527</v>
      </c>
      <c r="E14" s="36">
        <v>0</v>
      </c>
      <c r="F14" s="36">
        <v>0</v>
      </c>
      <c r="G14" s="36">
        <v>0</v>
      </c>
      <c r="H14" s="37">
        <f t="shared" si="0"/>
        <v>70</v>
      </c>
      <c r="I14" s="37">
        <f t="shared" si="1"/>
        <v>1074</v>
      </c>
      <c r="J14" s="28">
        <f t="shared" si="2"/>
        <v>4.1968942982193178E-3</v>
      </c>
      <c r="K14" s="28">
        <f t="shared" si="3"/>
        <v>1.0440564607069253E-3</v>
      </c>
    </row>
    <row r="15" spans="1:11" ht="15" customHeight="1">
      <c r="A15" s="31" t="s">
        <v>19</v>
      </c>
      <c r="B15" s="36">
        <v>112</v>
      </c>
      <c r="C15" s="36">
        <v>1742</v>
      </c>
      <c r="D15" s="36">
        <v>2028</v>
      </c>
      <c r="E15" s="36">
        <v>2</v>
      </c>
      <c r="F15" s="36">
        <v>0</v>
      </c>
      <c r="G15" s="36">
        <v>1</v>
      </c>
      <c r="H15" s="37">
        <f t="shared" si="0"/>
        <v>114</v>
      </c>
      <c r="I15" s="37">
        <f t="shared" si="1"/>
        <v>3771</v>
      </c>
      <c r="J15" s="28">
        <f t="shared" si="2"/>
        <v>6.8349421428143178E-3</v>
      </c>
      <c r="K15" s="28">
        <f t="shared" si="3"/>
        <v>3.6658630477894001E-3</v>
      </c>
    </row>
    <row r="16" spans="1:11" ht="15" customHeight="1">
      <c r="A16" s="31" t="s">
        <v>20</v>
      </c>
      <c r="B16" s="36">
        <v>658</v>
      </c>
      <c r="C16" s="36">
        <v>23380</v>
      </c>
      <c r="D16" s="36">
        <v>24480</v>
      </c>
      <c r="E16" s="36">
        <v>172</v>
      </c>
      <c r="F16" s="36">
        <v>4654</v>
      </c>
      <c r="G16" s="36">
        <v>6278</v>
      </c>
      <c r="H16" s="37">
        <f t="shared" si="0"/>
        <v>830</v>
      </c>
      <c r="I16" s="37">
        <f t="shared" si="1"/>
        <v>58792</v>
      </c>
      <c r="J16" s="28">
        <f t="shared" si="2"/>
        <v>4.9763175250314769E-2</v>
      </c>
      <c r="K16" s="28">
        <f t="shared" si="3"/>
        <v>5.7152856087412995E-2</v>
      </c>
    </row>
    <row r="17" spans="1:11" ht="15" customHeight="1">
      <c r="A17" s="31" t="s">
        <v>21</v>
      </c>
      <c r="B17" s="36">
        <v>31</v>
      </c>
      <c r="C17" s="36">
        <v>425</v>
      </c>
      <c r="D17" s="36">
        <v>364</v>
      </c>
      <c r="E17" s="36">
        <v>23</v>
      </c>
      <c r="F17" s="36">
        <v>748</v>
      </c>
      <c r="G17" s="36">
        <v>656</v>
      </c>
      <c r="H17" s="37">
        <f t="shared" si="0"/>
        <v>54</v>
      </c>
      <c r="I17" s="37">
        <f t="shared" si="1"/>
        <v>2193</v>
      </c>
      <c r="J17" s="28">
        <f t="shared" si="2"/>
        <v>3.2376041729120452E-3</v>
      </c>
      <c r="K17" s="28">
        <f t="shared" si="3"/>
        <v>2.131858303845705E-3</v>
      </c>
    </row>
    <row r="18" spans="1:11" ht="15" customHeight="1">
      <c r="A18" s="31" t="s">
        <v>22</v>
      </c>
      <c r="B18" s="36">
        <v>42</v>
      </c>
      <c r="C18" s="36">
        <v>55</v>
      </c>
      <c r="D18" s="36">
        <v>71</v>
      </c>
      <c r="E18" s="36">
        <v>0</v>
      </c>
      <c r="F18" s="36">
        <v>0</v>
      </c>
      <c r="G18" s="36">
        <v>0</v>
      </c>
      <c r="H18" s="37">
        <f t="shared" si="0"/>
        <v>42</v>
      </c>
      <c r="I18" s="37">
        <f t="shared" si="1"/>
        <v>126</v>
      </c>
      <c r="J18" s="28">
        <f t="shared" si="2"/>
        <v>2.5181365789315904E-3</v>
      </c>
      <c r="K18" s="28">
        <f t="shared" si="3"/>
        <v>1.2248707080919237E-4</v>
      </c>
    </row>
    <row r="19" spans="1:11" ht="15" customHeight="1">
      <c r="A19" s="31" t="s">
        <v>23</v>
      </c>
      <c r="B19" s="36">
        <v>106</v>
      </c>
      <c r="C19" s="36">
        <v>1000</v>
      </c>
      <c r="D19" s="36">
        <v>732</v>
      </c>
      <c r="E19" s="36">
        <v>0</v>
      </c>
      <c r="F19" s="36">
        <v>0</v>
      </c>
      <c r="G19" s="36">
        <v>0</v>
      </c>
      <c r="H19" s="37">
        <f t="shared" si="0"/>
        <v>106</v>
      </c>
      <c r="I19" s="37">
        <f t="shared" si="1"/>
        <v>1732</v>
      </c>
      <c r="J19" s="28">
        <f t="shared" si="2"/>
        <v>6.3552970801606812E-3</v>
      </c>
      <c r="K19" s="28">
        <f t="shared" si="3"/>
        <v>1.6837111638215965E-3</v>
      </c>
    </row>
    <row r="20" spans="1:11" ht="15" customHeight="1">
      <c r="A20" s="31" t="s">
        <v>24</v>
      </c>
      <c r="B20" s="36">
        <v>26</v>
      </c>
      <c r="C20" s="36">
        <v>20</v>
      </c>
      <c r="D20" s="36">
        <v>37</v>
      </c>
      <c r="E20" s="36">
        <v>0</v>
      </c>
      <c r="F20" s="36">
        <v>0</v>
      </c>
      <c r="G20" s="36">
        <v>0</v>
      </c>
      <c r="H20" s="37">
        <f t="shared" si="0"/>
        <v>26</v>
      </c>
      <c r="I20" s="37">
        <f t="shared" si="1"/>
        <v>57</v>
      </c>
      <c r="J20" s="28">
        <f t="shared" si="2"/>
        <v>1.558846453624318E-3</v>
      </c>
      <c r="K20" s="28">
        <f t="shared" si="3"/>
        <v>5.541081774701559E-5</v>
      </c>
    </row>
    <row r="21" spans="1:11" ht="15" customHeight="1">
      <c r="A21" s="31" t="s">
        <v>25</v>
      </c>
      <c r="B21" s="36">
        <v>20</v>
      </c>
      <c r="C21" s="36">
        <v>30</v>
      </c>
      <c r="D21" s="36">
        <v>34</v>
      </c>
      <c r="E21" s="36">
        <v>0</v>
      </c>
      <c r="F21" s="36">
        <v>0</v>
      </c>
      <c r="G21" s="36">
        <v>0</v>
      </c>
      <c r="H21" s="37">
        <f t="shared" si="0"/>
        <v>20</v>
      </c>
      <c r="I21" s="37">
        <f t="shared" si="1"/>
        <v>64</v>
      </c>
      <c r="J21" s="28">
        <f t="shared" si="2"/>
        <v>1.1991126566340909E-3</v>
      </c>
      <c r="K21" s="28">
        <f t="shared" si="3"/>
        <v>6.221565501419295E-5</v>
      </c>
    </row>
    <row r="22" spans="1:11" ht="15" customHeight="1">
      <c r="A22" s="31" t="s">
        <v>26</v>
      </c>
      <c r="B22" s="36">
        <v>26</v>
      </c>
      <c r="C22" s="36">
        <v>42</v>
      </c>
      <c r="D22" s="36">
        <v>69</v>
      </c>
      <c r="E22" s="36">
        <v>0</v>
      </c>
      <c r="F22" s="36">
        <v>0</v>
      </c>
      <c r="G22" s="36">
        <v>0</v>
      </c>
      <c r="H22" s="37">
        <f t="shared" si="0"/>
        <v>26</v>
      </c>
      <c r="I22" s="37">
        <f t="shared" si="1"/>
        <v>111</v>
      </c>
      <c r="J22" s="28">
        <f t="shared" si="2"/>
        <v>1.558846453624318E-3</v>
      </c>
      <c r="K22" s="28">
        <f t="shared" si="3"/>
        <v>1.0790527666524089E-4</v>
      </c>
    </row>
    <row r="23" spans="1:11" ht="15" customHeight="1">
      <c r="A23" s="31" t="s">
        <v>27</v>
      </c>
      <c r="B23" s="36">
        <v>66</v>
      </c>
      <c r="C23" s="36">
        <v>1028</v>
      </c>
      <c r="D23" s="36">
        <v>970</v>
      </c>
      <c r="E23" s="36">
        <v>0</v>
      </c>
      <c r="F23" s="36">
        <v>0</v>
      </c>
      <c r="G23" s="36">
        <v>0</v>
      </c>
      <c r="H23" s="37">
        <f t="shared" si="0"/>
        <v>66</v>
      </c>
      <c r="I23" s="37">
        <f t="shared" si="1"/>
        <v>1998</v>
      </c>
      <c r="J23" s="28">
        <f t="shared" si="2"/>
        <v>3.9570717668924995E-3</v>
      </c>
      <c r="K23" s="28">
        <f t="shared" si="3"/>
        <v>1.9422949799743361E-3</v>
      </c>
    </row>
    <row r="24" spans="1:11" ht="15" customHeight="1">
      <c r="A24" s="31" t="s">
        <v>28</v>
      </c>
      <c r="B24" s="36">
        <v>94</v>
      </c>
      <c r="C24" s="36">
        <v>883</v>
      </c>
      <c r="D24" s="36">
        <v>887</v>
      </c>
      <c r="E24" s="36">
        <v>1</v>
      </c>
      <c r="F24" s="36">
        <v>0</v>
      </c>
      <c r="G24" s="36">
        <v>2</v>
      </c>
      <c r="H24" s="37">
        <f t="shared" si="0"/>
        <v>95</v>
      </c>
      <c r="I24" s="37">
        <f t="shared" si="1"/>
        <v>1772</v>
      </c>
      <c r="J24" s="28">
        <f t="shared" si="2"/>
        <v>5.6957851190119315E-3</v>
      </c>
      <c r="K24" s="28">
        <f t="shared" si="3"/>
        <v>1.7225959482054672E-3</v>
      </c>
    </row>
    <row r="25" spans="1:11" ht="15" customHeight="1">
      <c r="A25" s="31" t="s">
        <v>29</v>
      </c>
      <c r="B25" s="36">
        <v>229</v>
      </c>
      <c r="C25" s="36">
        <v>5421</v>
      </c>
      <c r="D25" s="36">
        <v>4990</v>
      </c>
      <c r="E25" s="36">
        <v>15</v>
      </c>
      <c r="F25" s="36">
        <v>166</v>
      </c>
      <c r="G25" s="36">
        <v>5</v>
      </c>
      <c r="H25" s="37">
        <f t="shared" si="0"/>
        <v>244</v>
      </c>
      <c r="I25" s="37">
        <f t="shared" si="1"/>
        <v>10582</v>
      </c>
      <c r="J25" s="28">
        <f t="shared" si="2"/>
        <v>1.4629174410935907E-2</v>
      </c>
      <c r="K25" s="28">
        <f t="shared" si="3"/>
        <v>1.0286969708752964E-2</v>
      </c>
    </row>
    <row r="26" spans="1:11" ht="15" customHeight="1">
      <c r="A26" s="31" t="s">
        <v>30</v>
      </c>
      <c r="B26" s="36">
        <v>236</v>
      </c>
      <c r="C26" s="36">
        <v>5764</v>
      </c>
      <c r="D26" s="36">
        <v>4424</v>
      </c>
      <c r="E26" s="36">
        <v>0</v>
      </c>
      <c r="F26" s="36">
        <v>0</v>
      </c>
      <c r="G26" s="36">
        <v>0</v>
      </c>
      <c r="H26" s="37">
        <f t="shared" si="0"/>
        <v>236</v>
      </c>
      <c r="I26" s="37">
        <f t="shared" si="1"/>
        <v>10188</v>
      </c>
      <c r="J26" s="28">
        <f t="shared" si="2"/>
        <v>1.414952934828227E-2</v>
      </c>
      <c r="K26" s="28">
        <f t="shared" si="3"/>
        <v>9.9039545825718393E-3</v>
      </c>
    </row>
    <row r="27" spans="1:11" ht="15" customHeight="1">
      <c r="A27" s="31" t="s">
        <v>31</v>
      </c>
      <c r="B27" s="36">
        <v>24</v>
      </c>
      <c r="C27" s="36">
        <v>39</v>
      </c>
      <c r="D27" s="36">
        <v>67</v>
      </c>
      <c r="E27" s="36">
        <v>0</v>
      </c>
      <c r="F27" s="36">
        <v>0</v>
      </c>
      <c r="G27" s="36">
        <v>0</v>
      </c>
      <c r="H27" s="37">
        <f t="shared" si="0"/>
        <v>24</v>
      </c>
      <c r="I27" s="37">
        <f t="shared" si="1"/>
        <v>106</v>
      </c>
      <c r="J27" s="28">
        <f t="shared" si="2"/>
        <v>1.4389351879609089E-3</v>
      </c>
      <c r="K27" s="28">
        <f t="shared" si="3"/>
        <v>1.0304467861725707E-4</v>
      </c>
    </row>
    <row r="28" spans="1:11" ht="15" customHeight="1">
      <c r="A28" s="31" t="s">
        <v>32</v>
      </c>
      <c r="B28" s="36">
        <v>32</v>
      </c>
      <c r="C28" s="36">
        <v>303</v>
      </c>
      <c r="D28" s="36">
        <v>347</v>
      </c>
      <c r="E28" s="36">
        <v>0</v>
      </c>
      <c r="F28" s="36">
        <v>0</v>
      </c>
      <c r="G28" s="36">
        <v>0</v>
      </c>
      <c r="H28" s="37">
        <f t="shared" si="0"/>
        <v>32</v>
      </c>
      <c r="I28" s="37">
        <f t="shared" si="1"/>
        <v>650</v>
      </c>
      <c r="J28" s="28">
        <f t="shared" si="2"/>
        <v>1.9185802506145452E-3</v>
      </c>
      <c r="K28" s="28">
        <f t="shared" si="3"/>
        <v>6.3187774623789709E-4</v>
      </c>
    </row>
    <row r="29" spans="1:11" ht="15" customHeight="1">
      <c r="A29" s="31" t="s">
        <v>33</v>
      </c>
      <c r="B29" s="36">
        <v>58</v>
      </c>
      <c r="C29" s="36">
        <v>242</v>
      </c>
      <c r="D29" s="36">
        <v>311</v>
      </c>
      <c r="E29" s="36">
        <v>0</v>
      </c>
      <c r="F29" s="36">
        <v>0</v>
      </c>
      <c r="G29" s="36">
        <v>0</v>
      </c>
      <c r="H29" s="37">
        <f t="shared" si="0"/>
        <v>58</v>
      </c>
      <c r="I29" s="37">
        <f t="shared" si="1"/>
        <v>553</v>
      </c>
      <c r="J29" s="28">
        <f t="shared" si="2"/>
        <v>3.4774267042388634E-3</v>
      </c>
      <c r="K29" s="28">
        <f t="shared" si="3"/>
        <v>5.3758214410701093E-4</v>
      </c>
    </row>
    <row r="30" spans="1:11" ht="15" customHeight="1">
      <c r="A30" s="31" t="s">
        <v>34</v>
      </c>
      <c r="B30" s="36">
        <v>164</v>
      </c>
      <c r="C30" s="36">
        <v>1684</v>
      </c>
      <c r="D30" s="36">
        <v>1413</v>
      </c>
      <c r="E30" s="36">
        <v>0</v>
      </c>
      <c r="F30" s="36">
        <v>0</v>
      </c>
      <c r="G30" s="36">
        <v>0</v>
      </c>
      <c r="H30" s="37">
        <f t="shared" si="0"/>
        <v>164</v>
      </c>
      <c r="I30" s="37">
        <f t="shared" si="1"/>
        <v>3097</v>
      </c>
      <c r="J30" s="28">
        <f t="shared" si="2"/>
        <v>9.8327237843995451E-3</v>
      </c>
      <c r="K30" s="28">
        <f t="shared" si="3"/>
        <v>3.0106544309211804E-3</v>
      </c>
    </row>
    <row r="31" spans="1:11" ht="15" customHeight="1">
      <c r="A31" s="31" t="s">
        <v>35</v>
      </c>
      <c r="B31" s="36">
        <v>54</v>
      </c>
      <c r="C31" s="36">
        <v>531</v>
      </c>
      <c r="D31" s="36">
        <v>578</v>
      </c>
      <c r="E31" s="36">
        <v>0</v>
      </c>
      <c r="F31" s="36">
        <v>0</v>
      </c>
      <c r="G31" s="36">
        <v>0</v>
      </c>
      <c r="H31" s="37">
        <f t="shared" si="0"/>
        <v>54</v>
      </c>
      <c r="I31" s="37">
        <f t="shared" si="1"/>
        <v>1109</v>
      </c>
      <c r="J31" s="28">
        <f t="shared" si="2"/>
        <v>3.2376041729120452E-3</v>
      </c>
      <c r="K31" s="28">
        <f t="shared" si="3"/>
        <v>1.078080647042812E-3</v>
      </c>
    </row>
    <row r="32" spans="1:11" ht="15" customHeight="1">
      <c r="A32" s="31" t="s">
        <v>36</v>
      </c>
      <c r="B32" s="36">
        <v>107</v>
      </c>
      <c r="C32" s="36">
        <v>2033</v>
      </c>
      <c r="D32" s="36">
        <v>2275</v>
      </c>
      <c r="E32" s="36">
        <v>4</v>
      </c>
      <c r="F32" s="36">
        <v>1</v>
      </c>
      <c r="G32" s="36">
        <v>2</v>
      </c>
      <c r="H32" s="37">
        <f t="shared" si="0"/>
        <v>111</v>
      </c>
      <c r="I32" s="37">
        <f t="shared" si="1"/>
        <v>4311</v>
      </c>
      <c r="J32" s="28">
        <f t="shared" si="2"/>
        <v>6.6550752443192036E-3</v>
      </c>
      <c r="K32" s="28">
        <f t="shared" si="3"/>
        <v>4.1908076369716529E-3</v>
      </c>
    </row>
    <row r="33" spans="1:11" ht="15" customHeight="1">
      <c r="A33" s="31" t="s">
        <v>37</v>
      </c>
      <c r="B33" s="36">
        <v>336</v>
      </c>
      <c r="C33" s="36">
        <v>7307</v>
      </c>
      <c r="D33" s="36">
        <v>7282</v>
      </c>
      <c r="E33" s="36">
        <v>4</v>
      </c>
      <c r="F33" s="36">
        <v>25</v>
      </c>
      <c r="G33" s="36">
        <v>35</v>
      </c>
      <c r="H33" s="37">
        <f t="shared" si="0"/>
        <v>340</v>
      </c>
      <c r="I33" s="37">
        <f t="shared" si="1"/>
        <v>14649</v>
      </c>
      <c r="J33" s="28">
        <f t="shared" si="2"/>
        <v>2.0384915162779543E-2</v>
      </c>
      <c r="K33" s="28">
        <f t="shared" si="3"/>
        <v>1.4240580160983007E-2</v>
      </c>
    </row>
    <row r="34" spans="1:11" ht="15" customHeight="1">
      <c r="A34" s="31" t="s">
        <v>38</v>
      </c>
      <c r="B34" s="36">
        <v>92</v>
      </c>
      <c r="C34" s="36">
        <v>663</v>
      </c>
      <c r="D34" s="36">
        <v>853</v>
      </c>
      <c r="E34" s="36">
        <v>0</v>
      </c>
      <c r="F34" s="36">
        <v>0</v>
      </c>
      <c r="G34" s="36">
        <v>0</v>
      </c>
      <c r="H34" s="37">
        <f t="shared" si="0"/>
        <v>92</v>
      </c>
      <c r="I34" s="37">
        <f t="shared" si="1"/>
        <v>1516</v>
      </c>
      <c r="J34" s="28">
        <f t="shared" si="2"/>
        <v>5.5159182205168173E-3</v>
      </c>
      <c r="K34" s="28">
        <f t="shared" si="3"/>
        <v>1.4737333281486954E-3</v>
      </c>
    </row>
    <row r="35" spans="1:11" ht="15" customHeight="1">
      <c r="A35" s="31" t="s">
        <v>39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7">
        <f t="shared" si="0"/>
        <v>0</v>
      </c>
      <c r="I35" s="37">
        <f t="shared" si="1"/>
        <v>0</v>
      </c>
      <c r="J35" s="28">
        <f t="shared" si="2"/>
        <v>0</v>
      </c>
      <c r="K35" s="28">
        <f t="shared" si="3"/>
        <v>0</v>
      </c>
    </row>
    <row r="36" spans="1:11" ht="15" customHeight="1">
      <c r="A36" s="31" t="s">
        <v>40</v>
      </c>
      <c r="B36" s="36">
        <v>94</v>
      </c>
      <c r="C36" s="36">
        <v>1230</v>
      </c>
      <c r="D36" s="36">
        <v>1359</v>
      </c>
      <c r="E36" s="36">
        <v>0</v>
      </c>
      <c r="F36" s="36">
        <v>0</v>
      </c>
      <c r="G36" s="36">
        <v>0</v>
      </c>
      <c r="H36" s="37">
        <f t="shared" si="0"/>
        <v>94</v>
      </c>
      <c r="I36" s="37">
        <f t="shared" si="1"/>
        <v>2589</v>
      </c>
      <c r="J36" s="28">
        <f t="shared" si="2"/>
        <v>5.6358294861802265E-3</v>
      </c>
      <c r="K36" s="28">
        <f t="shared" si="3"/>
        <v>2.5168176692460242E-3</v>
      </c>
    </row>
    <row r="37" spans="1:11" ht="15" customHeight="1">
      <c r="A37" s="31" t="s">
        <v>41</v>
      </c>
      <c r="B37" s="36">
        <v>383</v>
      </c>
      <c r="C37" s="36">
        <v>14827</v>
      </c>
      <c r="D37" s="36">
        <v>12160</v>
      </c>
      <c r="E37" s="36">
        <v>10</v>
      </c>
      <c r="F37" s="36">
        <v>121</v>
      </c>
      <c r="G37" s="36">
        <v>129</v>
      </c>
      <c r="H37" s="37">
        <f t="shared" si="0"/>
        <v>393</v>
      </c>
      <c r="I37" s="37">
        <f t="shared" si="1"/>
        <v>27237</v>
      </c>
      <c r="J37" s="28">
        <f t="shared" si="2"/>
        <v>2.3562563702859883E-2</v>
      </c>
      <c r="K37" s="28">
        <f t="shared" si="3"/>
        <v>2.6477621806587082E-2</v>
      </c>
    </row>
    <row r="38" spans="1:11" ht="15" customHeight="1">
      <c r="A38" s="31" t="s">
        <v>42</v>
      </c>
      <c r="B38" s="36">
        <v>218</v>
      </c>
      <c r="C38" s="36">
        <v>3801</v>
      </c>
      <c r="D38" s="36">
        <v>3797</v>
      </c>
      <c r="E38" s="36">
        <v>0</v>
      </c>
      <c r="F38" s="36">
        <v>0</v>
      </c>
      <c r="G38" s="36">
        <v>0</v>
      </c>
      <c r="H38" s="37">
        <f t="shared" si="0"/>
        <v>218</v>
      </c>
      <c r="I38" s="37">
        <f t="shared" si="1"/>
        <v>7598</v>
      </c>
      <c r="J38" s="28">
        <f t="shared" si="2"/>
        <v>1.3070327957311589E-2</v>
      </c>
      <c r="K38" s="28">
        <f t="shared" si="3"/>
        <v>7.3861647937162192E-3</v>
      </c>
    </row>
    <row r="39" spans="1:11" ht="15" customHeight="1">
      <c r="A39" s="31" t="s">
        <v>43</v>
      </c>
      <c r="B39" s="36">
        <v>301</v>
      </c>
      <c r="C39" s="36">
        <v>8321</v>
      </c>
      <c r="D39" s="36">
        <v>9567</v>
      </c>
      <c r="E39" s="36">
        <v>7</v>
      </c>
      <c r="F39" s="36">
        <v>12</v>
      </c>
      <c r="G39" s="36">
        <v>15</v>
      </c>
      <c r="H39" s="37">
        <f t="shared" si="0"/>
        <v>308</v>
      </c>
      <c r="I39" s="37">
        <f t="shared" si="1"/>
        <v>17915</v>
      </c>
      <c r="J39" s="28">
        <f t="shared" si="2"/>
        <v>1.8466334912164997E-2</v>
      </c>
      <c r="K39" s="28">
        <f t="shared" si="3"/>
        <v>1.741552280592604E-2</v>
      </c>
    </row>
    <row r="40" spans="1:11" ht="15" customHeight="1">
      <c r="A40" s="31" t="s">
        <v>44</v>
      </c>
      <c r="B40" s="36">
        <v>70</v>
      </c>
      <c r="C40" s="36">
        <v>340</v>
      </c>
      <c r="D40" s="36">
        <v>364</v>
      </c>
      <c r="E40" s="36">
        <v>0</v>
      </c>
      <c r="F40" s="36">
        <v>0</v>
      </c>
      <c r="G40" s="36">
        <v>0</v>
      </c>
      <c r="H40" s="37">
        <f t="shared" si="0"/>
        <v>70</v>
      </c>
      <c r="I40" s="37">
        <f t="shared" si="1"/>
        <v>704</v>
      </c>
      <c r="J40" s="28">
        <f t="shared" si="2"/>
        <v>4.1968942982193178E-3</v>
      </c>
      <c r="K40" s="28">
        <f t="shared" si="3"/>
        <v>6.8437220515612238E-4</v>
      </c>
    </row>
    <row r="41" spans="1:11" ht="15" customHeight="1">
      <c r="A41" s="31" t="s">
        <v>45</v>
      </c>
      <c r="B41" s="36">
        <v>42</v>
      </c>
      <c r="C41" s="36">
        <v>403</v>
      </c>
      <c r="D41" s="36">
        <v>332</v>
      </c>
      <c r="E41" s="36">
        <v>0</v>
      </c>
      <c r="F41" s="36">
        <v>0</v>
      </c>
      <c r="G41" s="36">
        <v>0</v>
      </c>
      <c r="H41" s="37">
        <f t="shared" si="0"/>
        <v>42</v>
      </c>
      <c r="I41" s="37">
        <f t="shared" si="1"/>
        <v>735</v>
      </c>
      <c r="J41" s="28">
        <f t="shared" si="2"/>
        <v>2.5181365789315904E-3</v>
      </c>
      <c r="K41" s="28">
        <f t="shared" si="3"/>
        <v>7.1450791305362215E-4</v>
      </c>
    </row>
    <row r="42" spans="1:11" ht="15" customHeight="1">
      <c r="A42" s="31" t="s">
        <v>46</v>
      </c>
      <c r="B42" s="36">
        <v>47</v>
      </c>
      <c r="C42" s="36">
        <v>111</v>
      </c>
      <c r="D42" s="36">
        <v>181</v>
      </c>
      <c r="E42" s="36">
        <v>0</v>
      </c>
      <c r="F42" s="36">
        <v>0</v>
      </c>
      <c r="G42" s="36">
        <v>0</v>
      </c>
      <c r="H42" s="37">
        <f t="shared" si="0"/>
        <v>47</v>
      </c>
      <c r="I42" s="37">
        <f t="shared" si="1"/>
        <v>292</v>
      </c>
      <c r="J42" s="28">
        <f t="shared" si="2"/>
        <v>2.8179147430901132E-3</v>
      </c>
      <c r="K42" s="28">
        <f t="shared" si="3"/>
        <v>2.8385892600225529E-4</v>
      </c>
    </row>
    <row r="43" spans="1:11" ht="15" customHeight="1">
      <c r="A43" s="31" t="s">
        <v>47</v>
      </c>
      <c r="B43" s="36">
        <v>42</v>
      </c>
      <c r="C43" s="36">
        <v>178</v>
      </c>
      <c r="D43" s="36">
        <v>331</v>
      </c>
      <c r="E43" s="36">
        <v>0</v>
      </c>
      <c r="F43" s="36">
        <v>0</v>
      </c>
      <c r="G43" s="36">
        <v>0</v>
      </c>
      <c r="H43" s="37">
        <f t="shared" si="0"/>
        <v>42</v>
      </c>
      <c r="I43" s="37">
        <f t="shared" si="1"/>
        <v>509</v>
      </c>
      <c r="J43" s="28">
        <f t="shared" si="2"/>
        <v>2.5181365789315904E-3</v>
      </c>
      <c r="K43" s="28">
        <f t="shared" si="3"/>
        <v>4.948088812847533E-4</v>
      </c>
    </row>
    <row r="44" spans="1:11" ht="15" customHeight="1">
      <c r="A44" s="31" t="s">
        <v>48</v>
      </c>
      <c r="B44" s="36">
        <v>985</v>
      </c>
      <c r="C44" s="36">
        <v>32323</v>
      </c>
      <c r="D44" s="36">
        <v>33724</v>
      </c>
      <c r="E44" s="36">
        <v>1198</v>
      </c>
      <c r="F44" s="36">
        <v>55291</v>
      </c>
      <c r="G44" s="36">
        <v>51065</v>
      </c>
      <c r="H44" s="37">
        <f t="shared" si="0"/>
        <v>2183</v>
      </c>
      <c r="I44" s="37">
        <f t="shared" si="1"/>
        <v>172403</v>
      </c>
      <c r="J44" s="28">
        <f t="shared" si="2"/>
        <v>0.13088314647161101</v>
      </c>
      <c r="K44" s="28">
        <f t="shared" si="3"/>
        <v>0.16759633705331103</v>
      </c>
    </row>
    <row r="45" spans="1:11" ht="15" customHeight="1">
      <c r="A45" s="31" t="s">
        <v>49</v>
      </c>
      <c r="B45" s="36">
        <v>84</v>
      </c>
      <c r="C45" s="36">
        <v>758</v>
      </c>
      <c r="D45" s="36">
        <v>708</v>
      </c>
      <c r="E45" s="36">
        <v>2</v>
      </c>
      <c r="F45" s="36">
        <v>0</v>
      </c>
      <c r="G45" s="36">
        <v>1</v>
      </c>
      <c r="H45" s="37">
        <f t="shared" si="0"/>
        <v>86</v>
      </c>
      <c r="I45" s="37">
        <f t="shared" si="1"/>
        <v>1467</v>
      </c>
      <c r="J45" s="28">
        <f t="shared" si="2"/>
        <v>5.15618442352659E-3</v>
      </c>
      <c r="K45" s="28">
        <f t="shared" si="3"/>
        <v>1.4260994672784539E-3</v>
      </c>
    </row>
    <row r="46" spans="1:11" ht="5" customHeight="1">
      <c r="A46" s="12"/>
      <c r="B46" s="16"/>
      <c r="C46" s="16"/>
      <c r="D46" s="16"/>
      <c r="E46" s="16"/>
      <c r="F46" s="16"/>
      <c r="G46" s="16"/>
      <c r="H46" s="16"/>
      <c r="I46" s="16"/>
    </row>
    <row r="47" spans="1:11" ht="15" customHeight="1">
      <c r="A47" s="49" t="s">
        <v>4</v>
      </c>
      <c r="B47" s="58">
        <f>SUM(B7:B45)</f>
        <v>9837</v>
      </c>
      <c r="C47" s="58">
        <f t="shared" ref="C47:I47" si="4">SUM(C7:C45)</f>
        <v>240240</v>
      </c>
      <c r="D47" s="59">
        <f t="shared" si="4"/>
        <v>239476</v>
      </c>
      <c r="E47" s="58">
        <f t="shared" si="4"/>
        <v>6842</v>
      </c>
      <c r="F47" s="58">
        <f t="shared" si="4"/>
        <v>280301</v>
      </c>
      <c r="G47" s="59">
        <f t="shared" si="4"/>
        <v>268663</v>
      </c>
      <c r="H47" s="58">
        <f t="shared" si="4"/>
        <v>16679</v>
      </c>
      <c r="I47" s="59">
        <f t="shared" si="4"/>
        <v>1028680</v>
      </c>
      <c r="J47" s="60">
        <f>SUM(J7:J45)</f>
        <v>1.0000000000000002</v>
      </c>
      <c r="K47" s="60">
        <f>SUM(K7:K45)</f>
        <v>1.0000000000000002</v>
      </c>
    </row>
    <row r="48" spans="1:11" ht="5" customHeight="1">
      <c r="A48" s="15"/>
      <c r="B48" s="16"/>
      <c r="C48" s="16"/>
      <c r="D48" s="16"/>
      <c r="E48" s="16"/>
      <c r="F48" s="16"/>
      <c r="G48" s="16"/>
      <c r="H48" s="16"/>
      <c r="I48" s="16"/>
    </row>
    <row r="49" spans="1:9" ht="15" customHeight="1">
      <c r="A49" s="62" t="s">
        <v>76</v>
      </c>
      <c r="B49" s="37">
        <v>13204</v>
      </c>
      <c r="C49" s="37">
        <v>564498</v>
      </c>
      <c r="D49" s="37">
        <v>563694</v>
      </c>
      <c r="E49" s="37">
        <v>10084</v>
      </c>
      <c r="F49" s="37">
        <v>701712</v>
      </c>
      <c r="G49" s="37">
        <v>676400</v>
      </c>
      <c r="H49" s="37">
        <f>B49+E49</f>
        <v>23288</v>
      </c>
      <c r="I49" s="37">
        <f>C49+D49+F49+G49</f>
        <v>2506304</v>
      </c>
    </row>
    <row r="50" spans="1:9" ht="15" customHeight="1">
      <c r="A50" s="62" t="s">
        <v>80</v>
      </c>
      <c r="B50" s="37">
        <f>B47</f>
        <v>9837</v>
      </c>
      <c r="C50" s="37">
        <f t="shared" ref="C50:I50" si="5">C47</f>
        <v>240240</v>
      </c>
      <c r="D50" s="37">
        <f t="shared" si="5"/>
        <v>239476</v>
      </c>
      <c r="E50" s="37">
        <f t="shared" si="5"/>
        <v>6842</v>
      </c>
      <c r="F50" s="37">
        <f t="shared" si="5"/>
        <v>280301</v>
      </c>
      <c r="G50" s="37">
        <f t="shared" si="5"/>
        <v>268663</v>
      </c>
      <c r="H50" s="37">
        <f t="shared" si="5"/>
        <v>16679</v>
      </c>
      <c r="I50" s="37">
        <f t="shared" si="5"/>
        <v>1028680</v>
      </c>
    </row>
    <row r="51" spans="1:9" ht="15" customHeight="1">
      <c r="A51" s="62" t="s">
        <v>5</v>
      </c>
      <c r="B51" s="28">
        <f>(B50-B49)/B49</f>
        <v>-0.25499848530748259</v>
      </c>
      <c r="C51" s="28">
        <f t="shared" ref="C51:I51" si="6">(C50-C49)/C49</f>
        <v>-0.5744183327487431</v>
      </c>
      <c r="D51" s="28">
        <f t="shared" si="6"/>
        <v>-0.57516666844067876</v>
      </c>
      <c r="E51" s="28">
        <f t="shared" si="6"/>
        <v>-0.32149940499801666</v>
      </c>
      <c r="F51" s="28">
        <f t="shared" si="6"/>
        <v>-0.60054694803566133</v>
      </c>
      <c r="G51" s="28">
        <f t="shared" si="6"/>
        <v>-0.60280455351862805</v>
      </c>
      <c r="H51" s="28">
        <f t="shared" si="6"/>
        <v>-0.28379422878735827</v>
      </c>
      <c r="I51" s="28">
        <f t="shared" si="6"/>
        <v>-0.5895629580449937</v>
      </c>
    </row>
    <row r="52" spans="1:9" ht="15" customHeight="1">
      <c r="A52" s="1"/>
    </row>
    <row r="53" spans="1:9" ht="15" customHeight="1">
      <c r="A53" s="1"/>
    </row>
    <row r="54" spans="1:9" ht="15" customHeight="1">
      <c r="A54" s="1"/>
    </row>
    <row r="55" spans="1:9" ht="15" customHeight="1">
      <c r="A55" s="1"/>
    </row>
    <row r="56" spans="1:9" ht="15" customHeight="1">
      <c r="A56" s="1"/>
    </row>
    <row r="57" spans="1:9" ht="15" customHeight="1">
      <c r="A57" s="1"/>
    </row>
    <row r="58" spans="1:9" ht="15" customHeight="1"/>
    <row r="59" spans="1:9" ht="15" customHeight="1">
      <c r="A59" s="4"/>
    </row>
    <row r="60" spans="1:9" ht="15" customHeight="1"/>
    <row r="61" spans="1:9" ht="15" customHeight="1">
      <c r="A61" s="4"/>
    </row>
    <row r="62" spans="1:9" ht="15" customHeight="1">
      <c r="A62" s="4"/>
    </row>
    <row r="63" spans="1:9" ht="15" customHeight="1">
      <c r="A63" s="4"/>
      <c r="B63" s="5"/>
      <c r="C63" s="5"/>
      <c r="D63" s="5"/>
      <c r="E63" s="5"/>
      <c r="F63" s="5"/>
      <c r="G63" s="5"/>
    </row>
    <row r="64" spans="1:9" ht="15" customHeight="1">
      <c r="A64" s="4"/>
      <c r="F64" s="8"/>
    </row>
    <row r="65" spans="1:7" ht="15" customHeight="1">
      <c r="F65" s="8"/>
    </row>
    <row r="66" spans="1:7" ht="15" customHeight="1">
      <c r="A66" s="4"/>
    </row>
    <row r="67" spans="1:7" ht="15" customHeight="1">
      <c r="A67" s="4"/>
    </row>
    <row r="68" spans="1:7" ht="15" customHeight="1">
      <c r="A68" s="4"/>
      <c r="B68" s="5"/>
      <c r="C68" s="5"/>
      <c r="D68" s="5"/>
      <c r="E68" s="5"/>
      <c r="F68" s="5"/>
      <c r="G68" s="5"/>
    </row>
    <row r="69" spans="1:7" ht="15" customHeight="1"/>
    <row r="70" spans="1:7" ht="15" customHeight="1"/>
    <row r="71" spans="1:7" ht="15" customHeight="1"/>
    <row r="72" spans="1:7" ht="15" customHeight="1"/>
    <row r="73" spans="1:7" ht="15" customHeight="1"/>
    <row r="74" spans="1:7" ht="15" customHeight="1"/>
    <row r="75" spans="1:7" ht="15" customHeight="1"/>
    <row r="76" spans="1:7" ht="15" customHeight="1"/>
    <row r="77" spans="1:7" ht="15" customHeight="1"/>
    <row r="78" spans="1:7" ht="15" customHeight="1"/>
    <row r="79" spans="1:7" ht="15" customHeight="1"/>
    <row r="80" spans="1:7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</sheetData>
  <mergeCells count="6">
    <mergeCell ref="J4:K4"/>
    <mergeCell ref="H4:I4"/>
    <mergeCell ref="C5:D5"/>
    <mergeCell ref="F5:G5"/>
    <mergeCell ref="B4:D4"/>
    <mergeCell ref="E4:G4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3074" r:id="rId4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 codeName="Φύλλο4"/>
  <dimension ref="A1:R68"/>
  <sheetViews>
    <sheetView zoomScale="80" zoomScaleNormal="80" workbookViewId="0">
      <pane ySplit="6" topLeftCell="A7" activePane="bottomLeft" state="frozen"/>
      <selection pane="bottomLeft" activeCell="K51" sqref="K51"/>
    </sheetView>
  </sheetViews>
  <sheetFormatPr defaultRowHeight="12.5"/>
  <cols>
    <col min="1" max="1" width="38.6328125" style="2" customWidth="1"/>
    <col min="2" max="11" width="13.6328125" style="2" customWidth="1"/>
    <col min="12" max="16384" width="8.7265625" style="2"/>
  </cols>
  <sheetData>
    <row r="1" spans="1:18" ht="15" customHeight="1">
      <c r="A1" s="21" t="s">
        <v>63</v>
      </c>
      <c r="B1" s="13"/>
      <c r="C1" s="13"/>
      <c r="D1" s="13"/>
      <c r="E1" s="12"/>
      <c r="F1" s="50" t="s">
        <v>51</v>
      </c>
      <c r="H1" s="14"/>
      <c r="I1" s="14"/>
    </row>
    <row r="2" spans="1:18" ht="15" customHeight="1">
      <c r="A2" s="21" t="s">
        <v>61</v>
      </c>
      <c r="B2" s="12"/>
      <c r="C2" s="12"/>
      <c r="D2"/>
      <c r="E2" s="12"/>
      <c r="F2" s="50" t="s">
        <v>92</v>
      </c>
      <c r="H2" s="14"/>
      <c r="I2" s="14"/>
    </row>
    <row r="3" spans="1:18" ht="15" customHeight="1">
      <c r="A3" s="27" t="s">
        <v>62</v>
      </c>
      <c r="B3" s="22"/>
      <c r="C3" s="23"/>
      <c r="D3" s="22"/>
      <c r="E3" s="22"/>
      <c r="F3" s="22"/>
      <c r="H3" s="14"/>
      <c r="I3" s="14"/>
      <c r="J3" s="25"/>
      <c r="K3" s="25"/>
    </row>
    <row r="4" spans="1:18" ht="15" customHeight="1">
      <c r="A4" s="45"/>
      <c r="B4" s="80" t="s">
        <v>6</v>
      </c>
      <c r="C4" s="81"/>
      <c r="D4" s="82"/>
      <c r="E4" s="80" t="s">
        <v>52</v>
      </c>
      <c r="F4" s="81"/>
      <c r="G4" s="82"/>
      <c r="H4" s="77" t="s">
        <v>7</v>
      </c>
      <c r="I4" s="78"/>
      <c r="J4" s="79" t="s">
        <v>50</v>
      </c>
      <c r="K4" s="79"/>
    </row>
    <row r="5" spans="1:18" ht="15" customHeight="1">
      <c r="A5" s="68" t="s">
        <v>1</v>
      </c>
      <c r="B5" s="67" t="s">
        <v>2</v>
      </c>
      <c r="C5" s="79" t="s">
        <v>3</v>
      </c>
      <c r="D5" s="78"/>
      <c r="E5" s="67" t="s">
        <v>2</v>
      </c>
      <c r="F5" s="79" t="s">
        <v>3</v>
      </c>
      <c r="G5" s="78"/>
      <c r="H5" s="67" t="s">
        <v>2</v>
      </c>
      <c r="I5" s="68" t="s">
        <v>53</v>
      </c>
      <c r="J5" s="69" t="s">
        <v>2</v>
      </c>
      <c r="K5" s="69" t="s">
        <v>53</v>
      </c>
    </row>
    <row r="6" spans="1:18" ht="15" customHeight="1">
      <c r="A6" s="61" t="s">
        <v>65</v>
      </c>
      <c r="B6" s="67" t="s">
        <v>8</v>
      </c>
      <c r="C6" s="69" t="s">
        <v>9</v>
      </c>
      <c r="D6" s="68" t="s">
        <v>10</v>
      </c>
      <c r="E6" s="67" t="s">
        <v>8</v>
      </c>
      <c r="F6" s="69" t="s">
        <v>9</v>
      </c>
      <c r="G6" s="68" t="s">
        <v>10</v>
      </c>
      <c r="H6" s="67" t="s">
        <v>8</v>
      </c>
      <c r="I6" s="68" t="s">
        <v>8</v>
      </c>
      <c r="J6" s="69" t="s">
        <v>8</v>
      </c>
      <c r="K6" s="69" t="s">
        <v>8</v>
      </c>
    </row>
    <row r="7" spans="1:18" ht="15" customHeight="1">
      <c r="A7" s="31" t="s">
        <v>11</v>
      </c>
      <c r="B7" s="37">
        <v>50</v>
      </c>
      <c r="C7" s="37">
        <v>38</v>
      </c>
      <c r="D7" s="37">
        <v>41</v>
      </c>
      <c r="E7" s="37">
        <v>0</v>
      </c>
      <c r="F7" s="37">
        <v>0</v>
      </c>
      <c r="G7" s="37">
        <v>0</v>
      </c>
      <c r="H7" s="37">
        <f t="shared" ref="H7:H45" si="0">B7+E7</f>
        <v>50</v>
      </c>
      <c r="I7" s="37">
        <f t="shared" ref="I7:I45" si="1">C7+D7+F7+G7</f>
        <v>79</v>
      </c>
      <c r="J7" s="28">
        <f>H7/$H$47</f>
        <v>8.9944234574563763E-3</v>
      </c>
      <c r="K7" s="28">
        <f>I7/$I$47</f>
        <v>2.1522366915490655E-3</v>
      </c>
      <c r="L7" s="37"/>
      <c r="M7" s="37"/>
      <c r="N7" s="37"/>
      <c r="O7" s="37"/>
      <c r="P7" s="37"/>
      <c r="Q7" s="37"/>
      <c r="R7" s="37"/>
    </row>
    <row r="8" spans="1:18" ht="15" customHeight="1">
      <c r="A8" s="31" t="s">
        <v>12</v>
      </c>
      <c r="B8" s="37">
        <v>84</v>
      </c>
      <c r="C8" s="37">
        <v>395</v>
      </c>
      <c r="D8" s="37">
        <v>495</v>
      </c>
      <c r="E8" s="37">
        <v>2</v>
      </c>
      <c r="F8" s="37">
        <v>3</v>
      </c>
      <c r="G8" s="37">
        <v>4</v>
      </c>
      <c r="H8" s="37">
        <f t="shared" si="0"/>
        <v>86</v>
      </c>
      <c r="I8" s="37">
        <f t="shared" si="1"/>
        <v>897</v>
      </c>
      <c r="J8" s="28">
        <f t="shared" ref="J8:J45" si="2">H8/$H$47</f>
        <v>1.5470408346824968E-2</v>
      </c>
      <c r="K8" s="28">
        <f t="shared" ref="K8:K45" si="3">I8/$I$47</f>
        <v>2.4437421674930529E-2</v>
      </c>
      <c r="M8" s="37"/>
      <c r="N8" s="37"/>
      <c r="O8" s="37"/>
      <c r="P8" s="37"/>
      <c r="Q8" s="37"/>
      <c r="R8" s="37"/>
    </row>
    <row r="9" spans="1:18" ht="15" customHeight="1">
      <c r="A9" s="31" t="s">
        <v>13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f t="shared" si="0"/>
        <v>0</v>
      </c>
      <c r="I9" s="37">
        <f t="shared" si="1"/>
        <v>0</v>
      </c>
      <c r="J9" s="28">
        <f t="shared" si="2"/>
        <v>0</v>
      </c>
      <c r="K9" s="28">
        <f t="shared" si="3"/>
        <v>0</v>
      </c>
      <c r="M9" s="37"/>
      <c r="N9" s="37"/>
      <c r="O9" s="37"/>
      <c r="P9" s="37"/>
      <c r="Q9" s="37"/>
      <c r="R9" s="37"/>
    </row>
    <row r="10" spans="1:18" ht="15" customHeight="1">
      <c r="A10" s="31" t="s">
        <v>14</v>
      </c>
      <c r="B10" s="37">
        <v>50</v>
      </c>
      <c r="C10" s="37">
        <v>28</v>
      </c>
      <c r="D10" s="37">
        <v>40</v>
      </c>
      <c r="E10" s="37">
        <v>0</v>
      </c>
      <c r="F10" s="37">
        <v>0</v>
      </c>
      <c r="G10" s="37">
        <v>0</v>
      </c>
      <c r="H10" s="37">
        <f t="shared" si="0"/>
        <v>50</v>
      </c>
      <c r="I10" s="37">
        <f t="shared" si="1"/>
        <v>68</v>
      </c>
      <c r="J10" s="28">
        <f t="shared" si="2"/>
        <v>8.9944234574563763E-3</v>
      </c>
      <c r="K10" s="28">
        <f t="shared" si="3"/>
        <v>1.8525581648776766E-3</v>
      </c>
      <c r="M10" s="37"/>
      <c r="N10" s="37"/>
      <c r="O10" s="37"/>
      <c r="P10" s="37"/>
      <c r="Q10" s="37"/>
      <c r="R10" s="37"/>
    </row>
    <row r="11" spans="1:18" ht="15" customHeight="1">
      <c r="A11" s="31" t="s">
        <v>15</v>
      </c>
      <c r="B11" s="37">
        <v>1710</v>
      </c>
      <c r="C11" s="37">
        <v>6216</v>
      </c>
      <c r="D11" s="37">
        <v>5697</v>
      </c>
      <c r="E11" s="37">
        <v>999</v>
      </c>
      <c r="F11" s="37">
        <v>5298</v>
      </c>
      <c r="G11" s="37">
        <v>3338</v>
      </c>
      <c r="H11" s="37">
        <f t="shared" si="0"/>
        <v>2709</v>
      </c>
      <c r="I11" s="37">
        <f t="shared" si="1"/>
        <v>20549</v>
      </c>
      <c r="J11" s="28">
        <f t="shared" si="2"/>
        <v>0.48731786292498652</v>
      </c>
      <c r="K11" s="28">
        <f t="shared" si="3"/>
        <v>0.55982673132457905</v>
      </c>
      <c r="M11" s="37"/>
      <c r="N11" s="37"/>
      <c r="O11" s="37"/>
      <c r="P11" s="37"/>
      <c r="Q11" s="37"/>
      <c r="R11" s="37"/>
    </row>
    <row r="12" spans="1:18" ht="15" customHeight="1">
      <c r="A12" s="31" t="s">
        <v>16</v>
      </c>
      <c r="B12" s="37">
        <v>85</v>
      </c>
      <c r="C12" s="37">
        <v>383</v>
      </c>
      <c r="D12" s="37">
        <v>435</v>
      </c>
      <c r="E12" s="37">
        <v>3</v>
      </c>
      <c r="F12" s="37">
        <v>5</v>
      </c>
      <c r="G12" s="37">
        <v>1</v>
      </c>
      <c r="H12" s="37">
        <f t="shared" si="0"/>
        <v>88</v>
      </c>
      <c r="I12" s="37">
        <f t="shared" si="1"/>
        <v>824</v>
      </c>
      <c r="J12" s="28">
        <f t="shared" si="2"/>
        <v>1.5830185285123224E-2</v>
      </c>
      <c r="K12" s="28">
        <f t="shared" si="3"/>
        <v>2.2448645997929492E-2</v>
      </c>
      <c r="M12" s="37"/>
      <c r="N12" s="37"/>
      <c r="O12" s="37"/>
      <c r="P12" s="37"/>
      <c r="Q12" s="37"/>
      <c r="R12" s="37"/>
    </row>
    <row r="13" spans="1:18" ht="15" customHeight="1">
      <c r="A13" s="31" t="s">
        <v>17</v>
      </c>
      <c r="B13" s="37">
        <v>116</v>
      </c>
      <c r="C13" s="37">
        <v>375</v>
      </c>
      <c r="D13" s="37">
        <v>388</v>
      </c>
      <c r="E13" s="37">
        <v>0</v>
      </c>
      <c r="F13" s="37">
        <v>0</v>
      </c>
      <c r="G13" s="37">
        <v>0</v>
      </c>
      <c r="H13" s="37">
        <f t="shared" si="0"/>
        <v>116</v>
      </c>
      <c r="I13" s="37">
        <f t="shared" si="1"/>
        <v>763</v>
      </c>
      <c r="J13" s="28">
        <f t="shared" si="2"/>
        <v>2.0867062421298793E-2</v>
      </c>
      <c r="K13" s="28">
        <f t="shared" si="3"/>
        <v>2.0786792350024518E-2</v>
      </c>
      <c r="M13" s="37"/>
      <c r="N13" s="37"/>
      <c r="O13" s="37"/>
      <c r="P13" s="37"/>
      <c r="Q13" s="37"/>
      <c r="R13" s="37"/>
    </row>
    <row r="14" spans="1:18" ht="15" customHeight="1">
      <c r="A14" s="31" t="s">
        <v>18</v>
      </c>
      <c r="B14" s="37">
        <v>62</v>
      </c>
      <c r="C14" s="37">
        <v>77</v>
      </c>
      <c r="D14" s="37">
        <v>71</v>
      </c>
      <c r="E14" s="37">
        <v>0</v>
      </c>
      <c r="F14" s="37">
        <v>0</v>
      </c>
      <c r="G14" s="37">
        <v>0</v>
      </c>
      <c r="H14" s="37">
        <f t="shared" si="0"/>
        <v>62</v>
      </c>
      <c r="I14" s="37">
        <f t="shared" si="1"/>
        <v>148</v>
      </c>
      <c r="J14" s="28">
        <f t="shared" si="2"/>
        <v>1.1153085087245907E-2</v>
      </c>
      <c r="K14" s="28">
        <f t="shared" si="3"/>
        <v>4.0320383588514138E-3</v>
      </c>
      <c r="M14" s="37"/>
      <c r="N14" s="37"/>
      <c r="O14" s="37"/>
      <c r="P14" s="37"/>
      <c r="Q14" s="37"/>
      <c r="R14" s="37"/>
    </row>
    <row r="15" spans="1:18" ht="15" customHeight="1">
      <c r="A15" s="31" t="s">
        <v>19</v>
      </c>
      <c r="B15" s="37">
        <v>38</v>
      </c>
      <c r="C15" s="37">
        <v>106</v>
      </c>
      <c r="D15" s="37">
        <v>91</v>
      </c>
      <c r="E15" s="37">
        <v>0</v>
      </c>
      <c r="F15" s="37">
        <v>0</v>
      </c>
      <c r="G15" s="37">
        <v>0</v>
      </c>
      <c r="H15" s="37">
        <f t="shared" si="0"/>
        <v>38</v>
      </c>
      <c r="I15" s="37">
        <f t="shared" si="1"/>
        <v>197</v>
      </c>
      <c r="J15" s="28">
        <f t="shared" si="2"/>
        <v>6.8357618276668466E-3</v>
      </c>
      <c r="K15" s="28">
        <f t="shared" si="3"/>
        <v>5.3669699776603278E-3</v>
      </c>
      <c r="M15" s="37"/>
      <c r="N15" s="37"/>
      <c r="O15" s="37"/>
      <c r="P15" s="37"/>
      <c r="Q15" s="37"/>
      <c r="R15" s="37"/>
    </row>
    <row r="16" spans="1:18" ht="15" customHeight="1">
      <c r="A16" s="31" t="s">
        <v>20</v>
      </c>
      <c r="B16" s="37">
        <v>244</v>
      </c>
      <c r="C16" s="37">
        <v>1199</v>
      </c>
      <c r="D16" s="37">
        <v>1361</v>
      </c>
      <c r="E16" s="37">
        <v>26</v>
      </c>
      <c r="F16" s="37">
        <v>0</v>
      </c>
      <c r="G16" s="37">
        <v>37</v>
      </c>
      <c r="H16" s="37">
        <f t="shared" si="0"/>
        <v>270</v>
      </c>
      <c r="I16" s="37">
        <f t="shared" si="1"/>
        <v>2597</v>
      </c>
      <c r="J16" s="28">
        <f t="shared" si="2"/>
        <v>4.8569886670264434E-2</v>
      </c>
      <c r="K16" s="28">
        <f t="shared" si="3"/>
        <v>7.0751375796872448E-2</v>
      </c>
      <c r="M16" s="37"/>
      <c r="N16" s="37"/>
      <c r="O16" s="37"/>
      <c r="P16" s="37"/>
      <c r="Q16" s="37"/>
      <c r="R16" s="37"/>
    </row>
    <row r="17" spans="1:18" ht="15" customHeight="1">
      <c r="A17" s="31" t="s">
        <v>21</v>
      </c>
      <c r="B17" s="37">
        <v>8</v>
      </c>
      <c r="C17" s="37">
        <v>10</v>
      </c>
      <c r="D17" s="37">
        <v>8</v>
      </c>
      <c r="E17" s="37">
        <v>0</v>
      </c>
      <c r="F17" s="37">
        <v>0</v>
      </c>
      <c r="G17" s="37">
        <v>0</v>
      </c>
      <c r="H17" s="37">
        <f t="shared" si="0"/>
        <v>8</v>
      </c>
      <c r="I17" s="37">
        <f t="shared" si="1"/>
        <v>18</v>
      </c>
      <c r="J17" s="28">
        <f t="shared" si="2"/>
        <v>1.4391077531930203E-3</v>
      </c>
      <c r="K17" s="28">
        <f t="shared" si="3"/>
        <v>4.9038304364409089E-4</v>
      </c>
      <c r="M17" s="37"/>
      <c r="N17" s="37"/>
      <c r="O17" s="37"/>
      <c r="P17" s="37"/>
      <c r="Q17" s="37"/>
      <c r="R17" s="37"/>
    </row>
    <row r="18" spans="1:18" ht="15" customHeight="1">
      <c r="A18" s="31" t="s">
        <v>22</v>
      </c>
      <c r="B18" s="37">
        <v>62</v>
      </c>
      <c r="C18" s="37">
        <v>32</v>
      </c>
      <c r="D18" s="37">
        <v>39</v>
      </c>
      <c r="E18" s="37">
        <v>0</v>
      </c>
      <c r="F18" s="37">
        <v>0</v>
      </c>
      <c r="G18" s="37">
        <v>0</v>
      </c>
      <c r="H18" s="37">
        <f t="shared" si="0"/>
        <v>62</v>
      </c>
      <c r="I18" s="37">
        <f t="shared" si="1"/>
        <v>71</v>
      </c>
      <c r="J18" s="28">
        <f t="shared" si="2"/>
        <v>1.1153085087245907E-2</v>
      </c>
      <c r="K18" s="28">
        <f t="shared" si="3"/>
        <v>1.9342886721516919E-3</v>
      </c>
      <c r="M18" s="37"/>
      <c r="N18" s="37"/>
      <c r="O18" s="37"/>
      <c r="P18" s="37"/>
      <c r="Q18" s="37"/>
      <c r="R18" s="37"/>
    </row>
    <row r="19" spans="1:18" ht="15" customHeight="1">
      <c r="A19" s="31" t="s">
        <v>23</v>
      </c>
      <c r="B19" s="37">
        <v>102</v>
      </c>
      <c r="C19" s="37">
        <v>108</v>
      </c>
      <c r="D19" s="37">
        <v>109</v>
      </c>
      <c r="E19" s="37">
        <v>0</v>
      </c>
      <c r="F19" s="37">
        <v>0</v>
      </c>
      <c r="G19" s="37">
        <v>0</v>
      </c>
      <c r="H19" s="37">
        <f t="shared" si="0"/>
        <v>102</v>
      </c>
      <c r="I19" s="37">
        <f t="shared" si="1"/>
        <v>217</v>
      </c>
      <c r="J19" s="28">
        <f t="shared" si="2"/>
        <v>1.834862385321101E-2</v>
      </c>
      <c r="K19" s="28">
        <f t="shared" si="3"/>
        <v>5.9118400261537621E-3</v>
      </c>
      <c r="M19" s="37"/>
      <c r="N19" s="37"/>
      <c r="O19" s="37"/>
      <c r="P19" s="37"/>
      <c r="Q19" s="37"/>
      <c r="R19" s="37"/>
    </row>
    <row r="20" spans="1:18" ht="15" customHeight="1">
      <c r="A20" s="31" t="s">
        <v>24</v>
      </c>
      <c r="B20" s="37">
        <v>32</v>
      </c>
      <c r="C20" s="37">
        <v>3</v>
      </c>
      <c r="D20" s="37">
        <v>3</v>
      </c>
      <c r="E20" s="37">
        <v>0</v>
      </c>
      <c r="F20" s="37">
        <v>0</v>
      </c>
      <c r="G20" s="37">
        <v>0</v>
      </c>
      <c r="H20" s="37">
        <f t="shared" si="0"/>
        <v>32</v>
      </c>
      <c r="I20" s="37">
        <f t="shared" si="1"/>
        <v>6</v>
      </c>
      <c r="J20" s="28">
        <f t="shared" si="2"/>
        <v>5.7564310127720814E-3</v>
      </c>
      <c r="K20" s="28">
        <f t="shared" si="3"/>
        <v>1.6346101454803029E-4</v>
      </c>
      <c r="M20" s="37"/>
      <c r="N20" s="37"/>
      <c r="O20" s="37"/>
      <c r="P20" s="37"/>
      <c r="Q20" s="37"/>
      <c r="R20" s="37"/>
    </row>
    <row r="21" spans="1:18" ht="15" customHeight="1">
      <c r="A21" s="31" t="s">
        <v>25</v>
      </c>
      <c r="B21" s="37">
        <v>18</v>
      </c>
      <c r="C21" s="37">
        <v>6</v>
      </c>
      <c r="D21" s="37">
        <v>13</v>
      </c>
      <c r="E21" s="37">
        <v>0</v>
      </c>
      <c r="F21" s="37">
        <v>0</v>
      </c>
      <c r="G21" s="37">
        <v>0</v>
      </c>
      <c r="H21" s="37">
        <f t="shared" si="0"/>
        <v>18</v>
      </c>
      <c r="I21" s="37">
        <f t="shared" si="1"/>
        <v>19</v>
      </c>
      <c r="J21" s="28">
        <f t="shared" si="2"/>
        <v>3.2379924446842958E-3</v>
      </c>
      <c r="K21" s="28">
        <f t="shared" si="3"/>
        <v>5.1762654606876256E-4</v>
      </c>
      <c r="M21" s="37"/>
      <c r="N21" s="37"/>
      <c r="O21" s="37"/>
      <c r="P21" s="37"/>
      <c r="Q21" s="37"/>
      <c r="R21" s="37"/>
    </row>
    <row r="22" spans="1:18" ht="15" customHeight="1">
      <c r="A22" s="31" t="s">
        <v>26</v>
      </c>
      <c r="B22" s="37">
        <v>24</v>
      </c>
      <c r="C22" s="37">
        <v>11</v>
      </c>
      <c r="D22" s="37">
        <v>4</v>
      </c>
      <c r="E22" s="37">
        <v>0</v>
      </c>
      <c r="F22" s="37">
        <v>0</v>
      </c>
      <c r="G22" s="37">
        <v>0</v>
      </c>
      <c r="H22" s="37">
        <f t="shared" si="0"/>
        <v>24</v>
      </c>
      <c r="I22" s="37">
        <f t="shared" si="1"/>
        <v>15</v>
      </c>
      <c r="J22" s="28">
        <f t="shared" si="2"/>
        <v>4.317323259579061E-3</v>
      </c>
      <c r="K22" s="28">
        <f t="shared" si="3"/>
        <v>4.0865253637007576E-4</v>
      </c>
      <c r="M22" s="37"/>
      <c r="N22" s="37"/>
      <c r="O22" s="37"/>
      <c r="P22" s="37"/>
      <c r="Q22" s="37"/>
      <c r="R22" s="37"/>
    </row>
    <row r="23" spans="1:18" ht="15" customHeight="1">
      <c r="A23" s="31" t="s">
        <v>27</v>
      </c>
      <c r="B23" s="37">
        <v>30</v>
      </c>
      <c r="C23" s="37">
        <v>114</v>
      </c>
      <c r="D23" s="37">
        <v>112</v>
      </c>
      <c r="E23" s="37">
        <v>2</v>
      </c>
      <c r="F23" s="37">
        <v>1</v>
      </c>
      <c r="G23" s="37">
        <v>0</v>
      </c>
      <c r="H23" s="37">
        <f t="shared" si="0"/>
        <v>32</v>
      </c>
      <c r="I23" s="37">
        <f t="shared" si="1"/>
        <v>227</v>
      </c>
      <c r="J23" s="28">
        <f t="shared" si="2"/>
        <v>5.7564310127720814E-3</v>
      </c>
      <c r="K23" s="28">
        <f t="shared" si="3"/>
        <v>6.1842750504004793E-3</v>
      </c>
      <c r="M23" s="37"/>
      <c r="N23" s="37"/>
      <c r="O23" s="37"/>
      <c r="P23" s="37"/>
      <c r="Q23" s="37"/>
      <c r="R23" s="37"/>
    </row>
    <row r="24" spans="1:18" ht="15" customHeight="1">
      <c r="A24" s="31" t="s">
        <v>28</v>
      </c>
      <c r="B24" s="37">
        <v>66</v>
      </c>
      <c r="C24" s="37">
        <v>97</v>
      </c>
      <c r="D24" s="37">
        <v>84</v>
      </c>
      <c r="E24" s="37">
        <v>0</v>
      </c>
      <c r="F24" s="37">
        <v>0</v>
      </c>
      <c r="G24" s="37">
        <v>0</v>
      </c>
      <c r="H24" s="37">
        <f t="shared" si="0"/>
        <v>66</v>
      </c>
      <c r="I24" s="37">
        <f t="shared" si="1"/>
        <v>181</v>
      </c>
      <c r="J24" s="28">
        <f t="shared" si="2"/>
        <v>1.1872638963842417E-2</v>
      </c>
      <c r="K24" s="28">
        <f t="shared" si="3"/>
        <v>4.9310739388655801E-3</v>
      </c>
      <c r="M24" s="37"/>
      <c r="N24" s="37"/>
      <c r="O24" s="37"/>
      <c r="P24" s="37"/>
      <c r="Q24" s="37"/>
      <c r="R24" s="37"/>
    </row>
    <row r="25" spans="1:18" ht="15" customHeight="1">
      <c r="A25" s="31" t="s">
        <v>29</v>
      </c>
      <c r="B25" s="37">
        <v>112</v>
      </c>
      <c r="C25" s="37">
        <v>320</v>
      </c>
      <c r="D25" s="37">
        <v>344</v>
      </c>
      <c r="E25" s="37">
        <v>6</v>
      </c>
      <c r="F25" s="37">
        <v>3</v>
      </c>
      <c r="G25" s="37">
        <v>0</v>
      </c>
      <c r="H25" s="37">
        <f t="shared" si="0"/>
        <v>118</v>
      </c>
      <c r="I25" s="37">
        <f t="shared" si="1"/>
        <v>667</v>
      </c>
      <c r="J25" s="28">
        <f t="shared" si="2"/>
        <v>2.1226839359597051E-2</v>
      </c>
      <c r="K25" s="28">
        <f t="shared" si="3"/>
        <v>1.8171416117256034E-2</v>
      </c>
      <c r="M25" s="37"/>
      <c r="N25" s="37"/>
      <c r="O25" s="37"/>
      <c r="P25" s="37"/>
      <c r="Q25" s="37"/>
      <c r="R25" s="37"/>
    </row>
    <row r="26" spans="1:18" ht="15" customHeight="1">
      <c r="A26" s="31" t="s">
        <v>30</v>
      </c>
      <c r="B26" s="37">
        <v>102</v>
      </c>
      <c r="C26" s="37">
        <v>334</v>
      </c>
      <c r="D26" s="37">
        <v>357</v>
      </c>
      <c r="E26" s="37">
        <v>2</v>
      </c>
      <c r="F26" s="37">
        <v>13</v>
      </c>
      <c r="G26" s="37">
        <v>12</v>
      </c>
      <c r="H26" s="37">
        <f t="shared" si="0"/>
        <v>104</v>
      </c>
      <c r="I26" s="37">
        <f t="shared" si="1"/>
        <v>716</v>
      </c>
      <c r="J26" s="28">
        <f t="shared" si="2"/>
        <v>1.8708400791509264E-2</v>
      </c>
      <c r="K26" s="28">
        <f t="shared" si="3"/>
        <v>1.9506347736064949E-2</v>
      </c>
      <c r="M26" s="37"/>
      <c r="N26" s="37"/>
      <c r="O26" s="37"/>
      <c r="P26" s="37"/>
      <c r="Q26" s="37"/>
      <c r="R26" s="37"/>
    </row>
    <row r="27" spans="1:18" ht="15" customHeight="1">
      <c r="A27" s="31" t="s">
        <v>31</v>
      </c>
      <c r="B27" s="37">
        <v>24</v>
      </c>
      <c r="C27" s="37">
        <v>16</v>
      </c>
      <c r="D27" s="37">
        <v>17</v>
      </c>
      <c r="E27" s="37">
        <v>0</v>
      </c>
      <c r="F27" s="37">
        <v>0</v>
      </c>
      <c r="G27" s="37">
        <v>0</v>
      </c>
      <c r="H27" s="37">
        <f t="shared" si="0"/>
        <v>24</v>
      </c>
      <c r="I27" s="37">
        <f t="shared" si="1"/>
        <v>33</v>
      </c>
      <c r="J27" s="28">
        <f t="shared" si="2"/>
        <v>4.317323259579061E-3</v>
      </c>
      <c r="K27" s="28">
        <f t="shared" si="3"/>
        <v>8.9903558001416665E-4</v>
      </c>
      <c r="M27" s="37"/>
      <c r="N27" s="37"/>
      <c r="O27" s="37"/>
      <c r="P27" s="37"/>
      <c r="Q27" s="37"/>
      <c r="R27" s="37"/>
    </row>
    <row r="28" spans="1:18" ht="15" customHeight="1">
      <c r="A28" s="31" t="s">
        <v>32</v>
      </c>
      <c r="B28" s="37">
        <v>36</v>
      </c>
      <c r="C28" s="37">
        <v>20</v>
      </c>
      <c r="D28" s="37">
        <v>34</v>
      </c>
      <c r="E28" s="37">
        <v>0</v>
      </c>
      <c r="F28" s="37">
        <v>0</v>
      </c>
      <c r="G28" s="37">
        <v>0</v>
      </c>
      <c r="H28" s="37">
        <f t="shared" si="0"/>
        <v>36</v>
      </c>
      <c r="I28" s="37">
        <f t="shared" si="1"/>
        <v>54</v>
      </c>
      <c r="J28" s="28">
        <f t="shared" si="2"/>
        <v>6.4759848893685915E-3</v>
      </c>
      <c r="K28" s="28">
        <f t="shared" si="3"/>
        <v>1.4711491309322726E-3</v>
      </c>
      <c r="M28" s="37"/>
      <c r="N28" s="37"/>
      <c r="O28" s="37"/>
      <c r="P28" s="37"/>
      <c r="Q28" s="37"/>
      <c r="R28" s="37"/>
    </row>
    <row r="29" spans="1:18" ht="15" customHeight="1">
      <c r="A29" s="31" t="s">
        <v>33</v>
      </c>
      <c r="B29" s="37">
        <v>58</v>
      </c>
      <c r="C29" s="37">
        <v>20</v>
      </c>
      <c r="D29" s="37">
        <v>25</v>
      </c>
      <c r="E29" s="37">
        <v>0</v>
      </c>
      <c r="F29" s="37">
        <v>0</v>
      </c>
      <c r="G29" s="37">
        <v>0</v>
      </c>
      <c r="H29" s="37">
        <f t="shared" si="0"/>
        <v>58</v>
      </c>
      <c r="I29" s="37">
        <f t="shared" si="1"/>
        <v>45</v>
      </c>
      <c r="J29" s="28">
        <f t="shared" si="2"/>
        <v>1.0433531210649397E-2</v>
      </c>
      <c r="K29" s="28">
        <f t="shared" si="3"/>
        <v>1.2259576091102273E-3</v>
      </c>
      <c r="M29" s="37"/>
      <c r="N29" s="37"/>
      <c r="O29" s="37"/>
      <c r="P29" s="37"/>
      <c r="Q29" s="37"/>
      <c r="R29" s="37"/>
    </row>
    <row r="30" spans="1:18" ht="15" customHeight="1">
      <c r="A30" s="31" t="s">
        <v>34</v>
      </c>
      <c r="B30" s="37">
        <v>124</v>
      </c>
      <c r="C30" s="37">
        <v>191</v>
      </c>
      <c r="D30" s="37">
        <v>188</v>
      </c>
      <c r="E30" s="37">
        <v>0</v>
      </c>
      <c r="F30" s="37">
        <v>0</v>
      </c>
      <c r="G30" s="37">
        <v>0</v>
      </c>
      <c r="H30" s="37">
        <f t="shared" si="0"/>
        <v>124</v>
      </c>
      <c r="I30" s="37">
        <f t="shared" si="1"/>
        <v>379</v>
      </c>
      <c r="J30" s="28">
        <f t="shared" si="2"/>
        <v>2.2306170174491814E-2</v>
      </c>
      <c r="K30" s="28">
        <f t="shared" si="3"/>
        <v>1.032528741895058E-2</v>
      </c>
      <c r="M30" s="37"/>
      <c r="N30" s="37"/>
      <c r="O30" s="37"/>
      <c r="P30" s="37"/>
      <c r="Q30" s="37"/>
      <c r="R30" s="37"/>
    </row>
    <row r="31" spans="1:18" ht="15" customHeight="1">
      <c r="A31" s="31" t="s">
        <v>35</v>
      </c>
      <c r="B31" s="37">
        <v>28</v>
      </c>
      <c r="C31" s="37">
        <v>24</v>
      </c>
      <c r="D31" s="37">
        <v>41</v>
      </c>
      <c r="E31" s="37">
        <v>0</v>
      </c>
      <c r="F31" s="37">
        <v>0</v>
      </c>
      <c r="G31" s="37">
        <v>0</v>
      </c>
      <c r="H31" s="37">
        <f t="shared" si="0"/>
        <v>28</v>
      </c>
      <c r="I31" s="37">
        <f t="shared" si="1"/>
        <v>65</v>
      </c>
      <c r="J31" s="28">
        <f t="shared" si="2"/>
        <v>5.0368771361755712E-3</v>
      </c>
      <c r="K31" s="28">
        <f t="shared" si="3"/>
        <v>1.7708276576036616E-3</v>
      </c>
      <c r="M31" s="37"/>
      <c r="N31" s="37"/>
      <c r="O31" s="37"/>
      <c r="P31" s="37"/>
      <c r="Q31" s="37"/>
      <c r="R31" s="37"/>
    </row>
    <row r="32" spans="1:18" ht="15" customHeight="1">
      <c r="A32" s="31" t="s">
        <v>36</v>
      </c>
      <c r="B32" s="37">
        <v>50</v>
      </c>
      <c r="C32" s="37">
        <v>80</v>
      </c>
      <c r="D32" s="37">
        <v>148</v>
      </c>
      <c r="E32" s="37">
        <v>0</v>
      </c>
      <c r="F32" s="37">
        <v>0</v>
      </c>
      <c r="G32" s="37">
        <v>0</v>
      </c>
      <c r="H32" s="37">
        <f t="shared" si="0"/>
        <v>50</v>
      </c>
      <c r="I32" s="37">
        <f t="shared" si="1"/>
        <v>228</v>
      </c>
      <c r="J32" s="28">
        <f t="shared" si="2"/>
        <v>8.9944234574563763E-3</v>
      </c>
      <c r="K32" s="28">
        <f t="shared" si="3"/>
        <v>6.2115185528251512E-3</v>
      </c>
      <c r="M32" s="37"/>
      <c r="N32" s="37"/>
      <c r="O32" s="37"/>
      <c r="P32" s="37"/>
      <c r="Q32" s="37"/>
      <c r="R32" s="37"/>
    </row>
    <row r="33" spans="1:18" ht="15" customHeight="1">
      <c r="A33" s="31" t="s">
        <v>37</v>
      </c>
      <c r="B33" s="37">
        <v>130</v>
      </c>
      <c r="C33" s="37">
        <v>649</v>
      </c>
      <c r="D33" s="37">
        <v>548</v>
      </c>
      <c r="E33" s="37">
        <v>0</v>
      </c>
      <c r="F33" s="37">
        <v>0</v>
      </c>
      <c r="G33" s="37">
        <v>0</v>
      </c>
      <c r="H33" s="37">
        <f t="shared" si="0"/>
        <v>130</v>
      </c>
      <c r="I33" s="37">
        <f t="shared" si="1"/>
        <v>1197</v>
      </c>
      <c r="J33" s="28">
        <f t="shared" si="2"/>
        <v>2.338550098938658E-2</v>
      </c>
      <c r="K33" s="28">
        <f t="shared" si="3"/>
        <v>3.2610472402332044E-2</v>
      </c>
      <c r="M33" s="37"/>
      <c r="N33" s="37"/>
      <c r="O33" s="37"/>
      <c r="P33" s="37"/>
      <c r="Q33" s="37"/>
      <c r="R33" s="37"/>
    </row>
    <row r="34" spans="1:18" ht="15" customHeight="1">
      <c r="A34" s="31" t="s">
        <v>38</v>
      </c>
      <c r="B34" s="37">
        <v>34</v>
      </c>
      <c r="C34" s="37">
        <v>47</v>
      </c>
      <c r="D34" s="37">
        <v>67</v>
      </c>
      <c r="E34" s="37">
        <v>0</v>
      </c>
      <c r="F34" s="37">
        <v>0</v>
      </c>
      <c r="G34" s="37">
        <v>0</v>
      </c>
      <c r="H34" s="37">
        <f t="shared" si="0"/>
        <v>34</v>
      </c>
      <c r="I34" s="37">
        <f t="shared" si="1"/>
        <v>114</v>
      </c>
      <c r="J34" s="28">
        <f t="shared" si="2"/>
        <v>6.1162079510703364E-3</v>
      </c>
      <c r="K34" s="28">
        <f t="shared" si="3"/>
        <v>3.1057592764125756E-3</v>
      </c>
      <c r="M34" s="37"/>
      <c r="N34" s="37"/>
      <c r="O34" s="37"/>
      <c r="P34" s="37"/>
      <c r="Q34" s="37"/>
      <c r="R34" s="37"/>
    </row>
    <row r="35" spans="1:18" ht="15" customHeight="1">
      <c r="A35" s="31" t="s">
        <v>39</v>
      </c>
      <c r="B35" s="37">
        <v>2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f t="shared" si="0"/>
        <v>2</v>
      </c>
      <c r="I35" s="37">
        <f t="shared" si="1"/>
        <v>0</v>
      </c>
      <c r="J35" s="28">
        <f t="shared" si="2"/>
        <v>3.5977693829825508E-4</v>
      </c>
      <c r="K35" s="28">
        <f t="shared" si="3"/>
        <v>0</v>
      </c>
      <c r="M35" s="37"/>
      <c r="N35" s="37"/>
      <c r="O35" s="37"/>
      <c r="P35" s="37"/>
      <c r="Q35" s="37"/>
      <c r="R35" s="37"/>
    </row>
    <row r="36" spans="1:18" ht="15" customHeight="1">
      <c r="A36" s="31" t="s">
        <v>40</v>
      </c>
      <c r="B36" s="37">
        <v>50</v>
      </c>
      <c r="C36" s="37">
        <v>91</v>
      </c>
      <c r="D36" s="37">
        <v>112</v>
      </c>
      <c r="E36" s="37">
        <v>0</v>
      </c>
      <c r="F36" s="37">
        <v>0</v>
      </c>
      <c r="G36" s="37">
        <v>0</v>
      </c>
      <c r="H36" s="37">
        <f t="shared" si="0"/>
        <v>50</v>
      </c>
      <c r="I36" s="37">
        <f t="shared" si="1"/>
        <v>203</v>
      </c>
      <c r="J36" s="28">
        <f t="shared" si="2"/>
        <v>8.9944234574563763E-3</v>
      </c>
      <c r="K36" s="28">
        <f t="shared" si="3"/>
        <v>5.5304309922083583E-3</v>
      </c>
      <c r="M36" s="37"/>
      <c r="N36" s="37"/>
      <c r="O36" s="37"/>
      <c r="P36" s="37"/>
      <c r="Q36" s="37"/>
      <c r="R36" s="37"/>
    </row>
    <row r="37" spans="1:18" ht="15" customHeight="1">
      <c r="A37" s="31" t="s">
        <v>41</v>
      </c>
      <c r="B37" s="37">
        <v>216</v>
      </c>
      <c r="C37" s="37">
        <v>785</v>
      </c>
      <c r="D37" s="37">
        <v>773</v>
      </c>
      <c r="E37" s="37">
        <v>2</v>
      </c>
      <c r="F37" s="37">
        <v>0</v>
      </c>
      <c r="G37" s="37">
        <v>1</v>
      </c>
      <c r="H37" s="37">
        <f t="shared" si="0"/>
        <v>218</v>
      </c>
      <c r="I37" s="37">
        <f t="shared" si="1"/>
        <v>1559</v>
      </c>
      <c r="J37" s="28">
        <f t="shared" si="2"/>
        <v>3.9215686274509803E-2</v>
      </c>
      <c r="K37" s="28">
        <f t="shared" si="3"/>
        <v>4.2472620280063204E-2</v>
      </c>
      <c r="M37" s="37"/>
      <c r="N37" s="37"/>
      <c r="O37" s="37"/>
      <c r="P37" s="37"/>
      <c r="Q37" s="37"/>
      <c r="R37" s="37"/>
    </row>
    <row r="38" spans="1:18" ht="15" customHeight="1">
      <c r="A38" s="31" t="s">
        <v>42</v>
      </c>
      <c r="B38" s="37">
        <v>136</v>
      </c>
      <c r="C38" s="37">
        <v>305</v>
      </c>
      <c r="D38" s="37">
        <v>261</v>
      </c>
      <c r="E38" s="37">
        <v>0</v>
      </c>
      <c r="F38" s="37">
        <v>0</v>
      </c>
      <c r="G38" s="37">
        <v>0</v>
      </c>
      <c r="H38" s="37">
        <f t="shared" si="0"/>
        <v>136</v>
      </c>
      <c r="I38" s="37">
        <f t="shared" si="1"/>
        <v>566</v>
      </c>
      <c r="J38" s="28">
        <f t="shared" si="2"/>
        <v>2.4464831804281346E-2</v>
      </c>
      <c r="K38" s="28">
        <f t="shared" si="3"/>
        <v>1.5419822372364191E-2</v>
      </c>
      <c r="M38" s="37"/>
      <c r="N38" s="37"/>
      <c r="O38" s="37"/>
      <c r="P38" s="37"/>
      <c r="Q38" s="37"/>
      <c r="R38" s="37"/>
    </row>
    <row r="39" spans="1:18" ht="15" customHeight="1">
      <c r="A39" s="31" t="s">
        <v>43</v>
      </c>
      <c r="B39" s="37">
        <v>61</v>
      </c>
      <c r="C39" s="37">
        <v>202</v>
      </c>
      <c r="D39" s="37">
        <v>335</v>
      </c>
      <c r="E39" s="37">
        <v>0</v>
      </c>
      <c r="F39" s="37">
        <v>0</v>
      </c>
      <c r="G39" s="37">
        <v>0</v>
      </c>
      <c r="H39" s="37">
        <f t="shared" si="0"/>
        <v>61</v>
      </c>
      <c r="I39" s="37">
        <f t="shared" si="1"/>
        <v>537</v>
      </c>
      <c r="J39" s="28">
        <f t="shared" si="2"/>
        <v>1.097319661809678E-2</v>
      </c>
      <c r="K39" s="28">
        <f t="shared" si="3"/>
        <v>1.4629760802048711E-2</v>
      </c>
      <c r="M39" s="37"/>
      <c r="N39" s="37"/>
      <c r="O39" s="37"/>
      <c r="P39" s="37"/>
      <c r="Q39" s="37"/>
      <c r="R39" s="37"/>
    </row>
    <row r="40" spans="1:18" ht="15" customHeight="1">
      <c r="A40" s="31" t="s">
        <v>44</v>
      </c>
      <c r="B40" s="37">
        <v>58</v>
      </c>
      <c r="C40" s="37">
        <v>46</v>
      </c>
      <c r="D40" s="37">
        <v>41</v>
      </c>
      <c r="E40" s="37">
        <v>0</v>
      </c>
      <c r="F40" s="37">
        <v>0</v>
      </c>
      <c r="G40" s="37">
        <v>0</v>
      </c>
      <c r="H40" s="37">
        <f t="shared" si="0"/>
        <v>58</v>
      </c>
      <c r="I40" s="37">
        <f t="shared" si="1"/>
        <v>87</v>
      </c>
      <c r="J40" s="28">
        <f t="shared" si="2"/>
        <v>1.0433531210649397E-2</v>
      </c>
      <c r="K40" s="28">
        <f t="shared" si="3"/>
        <v>2.3701847109464393E-3</v>
      </c>
      <c r="M40" s="37"/>
      <c r="N40" s="37"/>
      <c r="O40" s="37"/>
      <c r="P40" s="37"/>
      <c r="Q40" s="37"/>
      <c r="R40" s="37"/>
    </row>
    <row r="41" spans="1:18" ht="15" customHeight="1">
      <c r="A41" s="31" t="s">
        <v>45</v>
      </c>
      <c r="B41" s="37">
        <v>24</v>
      </c>
      <c r="C41" s="37">
        <v>31</v>
      </c>
      <c r="D41" s="37">
        <v>16</v>
      </c>
      <c r="E41" s="37">
        <v>0</v>
      </c>
      <c r="F41" s="37">
        <v>0</v>
      </c>
      <c r="G41" s="37">
        <v>0</v>
      </c>
      <c r="H41" s="37">
        <f t="shared" si="0"/>
        <v>24</v>
      </c>
      <c r="I41" s="37">
        <f t="shared" si="1"/>
        <v>47</v>
      </c>
      <c r="J41" s="28">
        <f t="shared" si="2"/>
        <v>4.317323259579061E-3</v>
      </c>
      <c r="K41" s="28">
        <f t="shared" si="3"/>
        <v>1.2804446139595706E-3</v>
      </c>
      <c r="M41" s="37"/>
      <c r="N41" s="37"/>
      <c r="O41" s="37"/>
      <c r="P41" s="37"/>
      <c r="Q41" s="37"/>
      <c r="R41" s="37"/>
    </row>
    <row r="42" spans="1:18" ht="15" customHeight="1">
      <c r="A42" s="31" t="s">
        <v>46</v>
      </c>
      <c r="B42" s="37">
        <v>38</v>
      </c>
      <c r="C42" s="37">
        <v>19</v>
      </c>
      <c r="D42" s="37">
        <v>10</v>
      </c>
      <c r="E42" s="37">
        <v>0</v>
      </c>
      <c r="F42" s="37">
        <v>0</v>
      </c>
      <c r="G42" s="37">
        <v>0</v>
      </c>
      <c r="H42" s="37">
        <f t="shared" si="0"/>
        <v>38</v>
      </c>
      <c r="I42" s="37">
        <f t="shared" si="1"/>
        <v>29</v>
      </c>
      <c r="J42" s="28">
        <f t="shared" si="2"/>
        <v>6.8357618276668466E-3</v>
      </c>
      <c r="K42" s="28">
        <f t="shared" si="3"/>
        <v>7.9006157031547973E-4</v>
      </c>
      <c r="M42" s="37"/>
      <c r="N42" s="37"/>
      <c r="O42" s="37"/>
      <c r="P42" s="37"/>
      <c r="Q42" s="37"/>
      <c r="R42" s="37"/>
    </row>
    <row r="43" spans="1:18" ht="15" customHeight="1">
      <c r="A43" s="31" t="s">
        <v>47</v>
      </c>
      <c r="B43" s="37">
        <v>34</v>
      </c>
      <c r="C43" s="37">
        <v>23</v>
      </c>
      <c r="D43" s="37">
        <v>28</v>
      </c>
      <c r="E43" s="37">
        <v>0</v>
      </c>
      <c r="F43" s="37">
        <v>0</v>
      </c>
      <c r="G43" s="37">
        <v>0</v>
      </c>
      <c r="H43" s="37">
        <f t="shared" si="0"/>
        <v>34</v>
      </c>
      <c r="I43" s="37">
        <f t="shared" si="1"/>
        <v>51</v>
      </c>
      <c r="J43" s="28">
        <f t="shared" si="2"/>
        <v>6.1162079510703364E-3</v>
      </c>
      <c r="K43" s="28">
        <f t="shared" si="3"/>
        <v>1.3894186236582575E-3</v>
      </c>
      <c r="M43" s="37"/>
      <c r="N43" s="37"/>
      <c r="O43" s="37"/>
      <c r="P43" s="37"/>
      <c r="Q43" s="37"/>
      <c r="R43" s="37"/>
    </row>
    <row r="44" spans="1:18" ht="15" customHeight="1">
      <c r="A44" s="31" t="s">
        <v>48</v>
      </c>
      <c r="B44" s="37">
        <v>309</v>
      </c>
      <c r="C44" s="37">
        <v>1323</v>
      </c>
      <c r="D44" s="37">
        <v>1276</v>
      </c>
      <c r="E44" s="37">
        <v>54</v>
      </c>
      <c r="F44" s="37">
        <v>161</v>
      </c>
      <c r="G44" s="37">
        <v>383</v>
      </c>
      <c r="H44" s="37">
        <f t="shared" si="0"/>
        <v>363</v>
      </c>
      <c r="I44" s="37">
        <f t="shared" si="1"/>
        <v>3143</v>
      </c>
      <c r="J44" s="28">
        <f t="shared" si="2"/>
        <v>6.5299514301133302E-2</v>
      </c>
      <c r="K44" s="28">
        <f t="shared" si="3"/>
        <v>8.5626328120743209E-2</v>
      </c>
      <c r="M44" s="37"/>
      <c r="N44" s="37"/>
      <c r="O44" s="37"/>
      <c r="P44" s="37"/>
      <c r="Q44" s="37"/>
      <c r="R44" s="37"/>
    </row>
    <row r="45" spans="1:18" ht="15" customHeight="1">
      <c r="A45" s="31" t="s">
        <v>49</v>
      </c>
      <c r="B45" s="37">
        <v>56</v>
      </c>
      <c r="C45" s="37">
        <v>63</v>
      </c>
      <c r="D45" s="37">
        <v>47</v>
      </c>
      <c r="E45" s="37">
        <v>0</v>
      </c>
      <c r="F45" s="37">
        <v>0</v>
      </c>
      <c r="G45" s="37">
        <v>0</v>
      </c>
      <c r="H45" s="37">
        <f t="shared" si="0"/>
        <v>56</v>
      </c>
      <c r="I45" s="37">
        <f t="shared" si="1"/>
        <v>110</v>
      </c>
      <c r="J45" s="28">
        <f t="shared" si="2"/>
        <v>1.0073754272351142E-2</v>
      </c>
      <c r="K45" s="28">
        <f t="shared" si="3"/>
        <v>2.9967852667138889E-3</v>
      </c>
      <c r="M45" s="37"/>
      <c r="N45" s="37"/>
      <c r="O45" s="37"/>
      <c r="P45" s="37"/>
      <c r="Q45" s="37"/>
      <c r="R45" s="37"/>
    </row>
    <row r="46" spans="1:18" ht="5" customHeight="1">
      <c r="A46" s="12"/>
      <c r="B46" s="16"/>
      <c r="C46" s="16"/>
      <c r="D46" s="16"/>
      <c r="E46" s="16"/>
      <c r="F46" s="16"/>
      <c r="G46" s="16"/>
      <c r="H46" s="16"/>
      <c r="I46" s="16"/>
    </row>
    <row r="47" spans="1:18" ht="15" customHeight="1">
      <c r="A47" s="49" t="s">
        <v>4</v>
      </c>
      <c r="B47" s="58">
        <f>SUM(B7:B45)</f>
        <v>4463</v>
      </c>
      <c r="C47" s="58">
        <f t="shared" ref="C47:I47" si="4">SUM(C7:C45)</f>
        <v>13787</v>
      </c>
      <c r="D47" s="59">
        <f t="shared" si="4"/>
        <v>13659</v>
      </c>
      <c r="E47" s="58">
        <f t="shared" si="4"/>
        <v>1096</v>
      </c>
      <c r="F47" s="58">
        <f t="shared" si="4"/>
        <v>5484</v>
      </c>
      <c r="G47" s="59">
        <f t="shared" si="4"/>
        <v>3776</v>
      </c>
      <c r="H47" s="58">
        <f t="shared" si="4"/>
        <v>5559</v>
      </c>
      <c r="I47" s="59">
        <f t="shared" si="4"/>
        <v>36706</v>
      </c>
      <c r="J47" s="60">
        <f>SUM(J7:J45)</f>
        <v>1</v>
      </c>
      <c r="K47" s="60">
        <f>SUM(K7:K45)</f>
        <v>1.0000000000000002</v>
      </c>
    </row>
    <row r="48" spans="1:18" ht="5" customHeight="1">
      <c r="A48" s="15"/>
      <c r="B48" s="16"/>
      <c r="C48" s="16"/>
      <c r="D48" s="16"/>
      <c r="E48" s="16"/>
      <c r="F48" s="16"/>
      <c r="G48" s="16"/>
      <c r="H48" s="16"/>
      <c r="I48" s="16"/>
    </row>
    <row r="49" spans="1:9" ht="15" customHeight="1">
      <c r="A49" s="62" t="s">
        <v>83</v>
      </c>
      <c r="B49" s="37">
        <v>15404</v>
      </c>
      <c r="C49" s="37">
        <v>624620</v>
      </c>
      <c r="D49" s="37">
        <v>624951</v>
      </c>
      <c r="E49" s="37">
        <v>18323</v>
      </c>
      <c r="F49" s="37">
        <v>1380543</v>
      </c>
      <c r="G49" s="37">
        <v>1115557</v>
      </c>
      <c r="H49" s="37">
        <f>B49+E49</f>
        <v>33727</v>
      </c>
      <c r="I49" s="37">
        <f>C49+D49+F49+G49</f>
        <v>3745671</v>
      </c>
    </row>
    <row r="50" spans="1:9" ht="15" customHeight="1">
      <c r="A50" s="62" t="s">
        <v>84</v>
      </c>
      <c r="B50" s="37">
        <f>B47</f>
        <v>4463</v>
      </c>
      <c r="C50" s="37">
        <f t="shared" ref="C50:I50" si="5">C47</f>
        <v>13787</v>
      </c>
      <c r="D50" s="37">
        <f t="shared" si="5"/>
        <v>13659</v>
      </c>
      <c r="E50" s="37">
        <f t="shared" si="5"/>
        <v>1096</v>
      </c>
      <c r="F50" s="37">
        <f t="shared" si="5"/>
        <v>5484</v>
      </c>
      <c r="G50" s="37">
        <f t="shared" si="5"/>
        <v>3776</v>
      </c>
      <c r="H50" s="37">
        <f t="shared" si="5"/>
        <v>5559</v>
      </c>
      <c r="I50" s="37">
        <f t="shared" si="5"/>
        <v>36706</v>
      </c>
    </row>
    <row r="51" spans="1:9" ht="15" customHeight="1">
      <c r="A51" s="62" t="s">
        <v>5</v>
      </c>
      <c r="B51" s="28">
        <f>(B50-B49)/B49</f>
        <v>-0.71027005972474677</v>
      </c>
      <c r="C51" s="28">
        <f t="shared" ref="C51:I51" si="6">(C50-C49)/C49</f>
        <v>-0.977927379846947</v>
      </c>
      <c r="D51" s="28">
        <f t="shared" si="6"/>
        <v>-0.97814388648070005</v>
      </c>
      <c r="E51" s="28">
        <f t="shared" si="6"/>
        <v>-0.94018446760901597</v>
      </c>
      <c r="F51" s="28">
        <f t="shared" si="6"/>
        <v>-0.99602764998989524</v>
      </c>
      <c r="G51" s="28">
        <f t="shared" si="6"/>
        <v>-0.99661514382501293</v>
      </c>
      <c r="H51" s="28">
        <f t="shared" si="6"/>
        <v>-0.83517656477006552</v>
      </c>
      <c r="I51" s="28">
        <f t="shared" si="6"/>
        <v>-0.99020042069898828</v>
      </c>
    </row>
    <row r="52" spans="1:9" ht="15" customHeight="1">
      <c r="A52" s="1"/>
    </row>
    <row r="53" spans="1:9" ht="15" customHeight="1">
      <c r="A53" s="1"/>
      <c r="B53" s="37"/>
      <c r="C53" s="37"/>
      <c r="D53" s="37"/>
      <c r="E53" s="37"/>
      <c r="F53" s="37"/>
      <c r="G53" s="37"/>
      <c r="H53" s="37"/>
      <c r="I53" s="37"/>
    </row>
    <row r="54" spans="1:9" ht="15" customHeight="1">
      <c r="A54" s="1"/>
    </row>
    <row r="55" spans="1:9" ht="15" customHeight="1">
      <c r="A55" s="1"/>
    </row>
    <row r="56" spans="1:9" ht="15" customHeight="1">
      <c r="A56" s="1"/>
    </row>
    <row r="57" spans="1:9" ht="15" customHeight="1">
      <c r="A57" s="1"/>
    </row>
    <row r="58" spans="1:9" ht="15" customHeight="1"/>
    <row r="59" spans="1:9" ht="15" customHeight="1">
      <c r="A59" s="4"/>
    </row>
    <row r="60" spans="1:9" ht="15" customHeight="1"/>
    <row r="61" spans="1:9" ht="15" customHeight="1">
      <c r="A61" s="4"/>
    </row>
    <row r="62" spans="1:9" ht="15" customHeight="1">
      <c r="A62" s="4"/>
    </row>
    <row r="63" spans="1:9" ht="15" customHeight="1">
      <c r="A63" s="4"/>
      <c r="B63" s="5"/>
      <c r="C63" s="5"/>
      <c r="D63" s="5"/>
      <c r="E63" s="5"/>
      <c r="F63" s="5"/>
      <c r="G63" s="5"/>
    </row>
    <row r="64" spans="1:9" ht="15" customHeight="1">
      <c r="A64" s="4"/>
      <c r="F64" s="8"/>
    </row>
    <row r="65" spans="1:7">
      <c r="F65" s="8"/>
    </row>
    <row r="66" spans="1:7" ht="13">
      <c r="A66" s="4"/>
    </row>
    <row r="67" spans="1:7" ht="13">
      <c r="A67" s="4"/>
    </row>
    <row r="68" spans="1:7" ht="13">
      <c r="A68" s="4"/>
      <c r="B68" s="5"/>
      <c r="C68" s="5"/>
      <c r="D68" s="5"/>
      <c r="E68" s="5"/>
      <c r="F68" s="5"/>
      <c r="G68" s="5"/>
    </row>
  </sheetData>
  <mergeCells count="6">
    <mergeCell ref="J4:K4"/>
    <mergeCell ref="H4:I4"/>
    <mergeCell ref="C5:D5"/>
    <mergeCell ref="F5:G5"/>
    <mergeCell ref="B4:D4"/>
    <mergeCell ref="E4:G4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verticalDpi="300" r:id="rId1"/>
  <headerFooter alignWithMargins="0"/>
  <drawing r:id="rId2"/>
  <legacyDrawing r:id="rId3"/>
  <oleObjects>
    <oleObject progId="PBrush" shapeId="4098" r:id="rId4"/>
  </oleObjects>
</worksheet>
</file>

<file path=xl/worksheets/sheet5.xml><?xml version="1.0" encoding="utf-8"?>
<worksheet xmlns="http://schemas.openxmlformats.org/spreadsheetml/2006/main" xmlns:r="http://schemas.openxmlformats.org/officeDocument/2006/relationships">
  <sheetPr codeName="Φύλλο5"/>
  <dimension ref="A1:R70"/>
  <sheetViews>
    <sheetView zoomScale="80" workbookViewId="0">
      <pane ySplit="6" topLeftCell="A7" activePane="bottomLeft" state="frozen"/>
      <selection pane="bottomLeft" activeCell="K61" sqref="K61"/>
    </sheetView>
  </sheetViews>
  <sheetFormatPr defaultRowHeight="12.5"/>
  <cols>
    <col min="1" max="1" width="38.6328125" style="2" customWidth="1"/>
    <col min="2" max="11" width="13.6328125" style="2" customWidth="1"/>
    <col min="12" max="16384" width="8.7265625" style="2"/>
  </cols>
  <sheetData>
    <row r="1" spans="1:18" ht="15" customHeight="1">
      <c r="A1" s="21" t="s">
        <v>63</v>
      </c>
      <c r="B1" s="13"/>
      <c r="C1" s="13"/>
      <c r="D1" s="13"/>
      <c r="E1" s="12"/>
      <c r="F1" s="50" t="s">
        <v>51</v>
      </c>
      <c r="H1" s="14"/>
      <c r="I1" s="14"/>
    </row>
    <row r="2" spans="1:18" ht="15" customHeight="1">
      <c r="A2" s="21" t="s">
        <v>61</v>
      </c>
      <c r="B2" s="12"/>
      <c r="C2" s="12"/>
      <c r="D2"/>
      <c r="E2" s="12"/>
      <c r="F2" s="50" t="s">
        <v>93</v>
      </c>
      <c r="H2" s="14"/>
      <c r="I2" s="14"/>
    </row>
    <row r="3" spans="1:18" ht="15" customHeight="1">
      <c r="A3" s="27" t="s">
        <v>62</v>
      </c>
      <c r="B3" s="22"/>
      <c r="C3" s="23"/>
      <c r="D3" s="22"/>
      <c r="E3" s="22"/>
      <c r="F3" s="22"/>
      <c r="H3" s="14"/>
      <c r="I3" s="14"/>
      <c r="J3" s="25"/>
      <c r="K3" s="25"/>
    </row>
    <row r="4" spans="1:18" ht="15" customHeight="1">
      <c r="A4" s="45"/>
      <c r="B4" s="80" t="s">
        <v>6</v>
      </c>
      <c r="C4" s="81"/>
      <c r="D4" s="82"/>
      <c r="E4" s="80" t="s">
        <v>52</v>
      </c>
      <c r="F4" s="81"/>
      <c r="G4" s="82"/>
      <c r="H4" s="77" t="s">
        <v>7</v>
      </c>
      <c r="I4" s="78"/>
      <c r="J4" s="79" t="s">
        <v>50</v>
      </c>
      <c r="K4" s="79"/>
    </row>
    <row r="5" spans="1:18" ht="15" customHeight="1">
      <c r="A5" s="68" t="s">
        <v>1</v>
      </c>
      <c r="B5" s="67" t="s">
        <v>2</v>
      </c>
      <c r="C5" s="79" t="s">
        <v>3</v>
      </c>
      <c r="D5" s="78"/>
      <c r="E5" s="67" t="s">
        <v>2</v>
      </c>
      <c r="F5" s="79" t="s">
        <v>3</v>
      </c>
      <c r="G5" s="78"/>
      <c r="H5" s="67" t="s">
        <v>2</v>
      </c>
      <c r="I5" s="68" t="s">
        <v>53</v>
      </c>
      <c r="J5" s="69" t="s">
        <v>2</v>
      </c>
      <c r="K5" s="69" t="s">
        <v>53</v>
      </c>
    </row>
    <row r="6" spans="1:18" ht="15" customHeight="1">
      <c r="A6" s="61" t="s">
        <v>65</v>
      </c>
      <c r="B6" s="67" t="s">
        <v>8</v>
      </c>
      <c r="C6" s="69" t="s">
        <v>9</v>
      </c>
      <c r="D6" s="68" t="s">
        <v>10</v>
      </c>
      <c r="E6" s="67" t="s">
        <v>8</v>
      </c>
      <c r="F6" s="69" t="s">
        <v>9</v>
      </c>
      <c r="G6" s="68" t="s">
        <v>10</v>
      </c>
      <c r="H6" s="67" t="s">
        <v>8</v>
      </c>
      <c r="I6" s="68" t="s">
        <v>8</v>
      </c>
      <c r="J6" s="69" t="s">
        <v>8</v>
      </c>
      <c r="K6" s="69" t="s">
        <v>8</v>
      </c>
    </row>
    <row r="7" spans="1:18" ht="15" customHeight="1">
      <c r="A7" s="31" t="s">
        <v>11</v>
      </c>
      <c r="B7" s="37">
        <v>56</v>
      </c>
      <c r="C7" s="37">
        <v>56</v>
      </c>
      <c r="D7" s="37">
        <v>65</v>
      </c>
      <c r="E7" s="37">
        <v>0</v>
      </c>
      <c r="F7" s="37">
        <v>0</v>
      </c>
      <c r="G7" s="37">
        <v>0</v>
      </c>
      <c r="H7" s="37">
        <f t="shared" ref="H7:H45" si="0">B7+E7</f>
        <v>56</v>
      </c>
      <c r="I7" s="37">
        <f t="shared" ref="I7:I45" si="1">C7+D7+F7+G7</f>
        <v>121</v>
      </c>
      <c r="J7" s="28">
        <f>H7/$H$47</f>
        <v>8.4046225423983194E-3</v>
      </c>
      <c r="K7" s="28">
        <f>I7/$I$47</f>
        <v>7.4857708487998016E-4</v>
      </c>
      <c r="M7" s="37"/>
      <c r="N7" s="37"/>
      <c r="O7" s="37"/>
      <c r="P7" s="37"/>
      <c r="Q7" s="37"/>
      <c r="R7" s="37"/>
    </row>
    <row r="8" spans="1:18" ht="15" customHeight="1">
      <c r="A8" s="31" t="s">
        <v>12</v>
      </c>
      <c r="B8" s="37">
        <v>92</v>
      </c>
      <c r="C8" s="37">
        <v>2034</v>
      </c>
      <c r="D8" s="37">
        <v>2448</v>
      </c>
      <c r="E8" s="37">
        <v>0</v>
      </c>
      <c r="F8" s="37">
        <v>0</v>
      </c>
      <c r="G8" s="37">
        <v>0</v>
      </c>
      <c r="H8" s="37">
        <f t="shared" si="0"/>
        <v>92</v>
      </c>
      <c r="I8" s="37">
        <f t="shared" si="1"/>
        <v>4482</v>
      </c>
      <c r="J8" s="28">
        <f t="shared" ref="J8:J45" si="2">H8/$H$47</f>
        <v>1.3807594176797238E-2</v>
      </c>
      <c r="K8" s="28">
        <f t="shared" ref="K8:K45" si="3">I8/$I$47</f>
        <v>2.7728285077951002E-2</v>
      </c>
      <c r="M8" s="37"/>
      <c r="N8" s="37"/>
      <c r="O8" s="37"/>
      <c r="P8" s="37"/>
      <c r="Q8" s="37"/>
      <c r="R8" s="37"/>
    </row>
    <row r="9" spans="1:18" ht="15" customHeight="1">
      <c r="A9" s="31" t="s">
        <v>13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f t="shared" si="0"/>
        <v>0</v>
      </c>
      <c r="I9" s="37">
        <f t="shared" si="1"/>
        <v>0</v>
      </c>
      <c r="J9" s="28">
        <f t="shared" si="2"/>
        <v>0</v>
      </c>
      <c r="K9" s="28">
        <f t="shared" si="3"/>
        <v>0</v>
      </c>
      <c r="M9" s="37"/>
      <c r="N9" s="37"/>
      <c r="O9" s="37"/>
      <c r="P9" s="37"/>
      <c r="Q9" s="37"/>
      <c r="R9" s="37"/>
    </row>
    <row r="10" spans="1:18" ht="15" customHeight="1">
      <c r="A10" s="31" t="s">
        <v>14</v>
      </c>
      <c r="B10" s="37">
        <v>50</v>
      </c>
      <c r="C10" s="37">
        <v>77</v>
      </c>
      <c r="D10" s="37">
        <v>88</v>
      </c>
      <c r="E10" s="37">
        <v>0</v>
      </c>
      <c r="F10" s="37">
        <v>0</v>
      </c>
      <c r="G10" s="37">
        <v>0</v>
      </c>
      <c r="H10" s="37">
        <f t="shared" si="0"/>
        <v>50</v>
      </c>
      <c r="I10" s="37">
        <f t="shared" si="1"/>
        <v>165</v>
      </c>
      <c r="J10" s="28">
        <f t="shared" si="2"/>
        <v>7.5041272699984994E-3</v>
      </c>
      <c r="K10" s="28">
        <f t="shared" si="3"/>
        <v>1.0207869339272457E-3</v>
      </c>
      <c r="M10" s="37"/>
      <c r="N10" s="37"/>
      <c r="O10" s="37"/>
      <c r="P10" s="37"/>
      <c r="Q10" s="37"/>
      <c r="R10" s="37"/>
    </row>
    <row r="11" spans="1:18" ht="15" customHeight="1">
      <c r="A11" s="31" t="s">
        <v>15</v>
      </c>
      <c r="B11" s="37">
        <v>2110</v>
      </c>
      <c r="C11" s="37">
        <v>30611</v>
      </c>
      <c r="D11" s="37">
        <v>27481</v>
      </c>
      <c r="E11" s="37">
        <v>1193</v>
      </c>
      <c r="F11" s="37">
        <v>14242</v>
      </c>
      <c r="G11" s="37">
        <v>10431</v>
      </c>
      <c r="H11" s="37">
        <f t="shared" si="0"/>
        <v>3303</v>
      </c>
      <c r="I11" s="37">
        <f t="shared" si="1"/>
        <v>82765</v>
      </c>
      <c r="J11" s="28">
        <f t="shared" si="2"/>
        <v>0.49572264745610084</v>
      </c>
      <c r="K11" s="28">
        <f t="shared" si="3"/>
        <v>0.51203291264538475</v>
      </c>
      <c r="M11" s="37"/>
      <c r="N11" s="37"/>
      <c r="O11" s="37"/>
      <c r="P11" s="37"/>
      <c r="Q11" s="37"/>
      <c r="R11" s="37"/>
    </row>
    <row r="12" spans="1:18" ht="15" customHeight="1">
      <c r="A12" s="31" t="s">
        <v>16</v>
      </c>
      <c r="B12" s="37">
        <v>132</v>
      </c>
      <c r="C12" s="37">
        <v>2945</v>
      </c>
      <c r="D12" s="37">
        <v>2757</v>
      </c>
      <c r="E12" s="37">
        <v>2</v>
      </c>
      <c r="F12" s="37">
        <v>0</v>
      </c>
      <c r="G12" s="37">
        <v>1</v>
      </c>
      <c r="H12" s="37">
        <f t="shared" si="0"/>
        <v>134</v>
      </c>
      <c r="I12" s="37">
        <f t="shared" si="1"/>
        <v>5703</v>
      </c>
      <c r="J12" s="28">
        <f t="shared" si="2"/>
        <v>2.0111061083595977E-2</v>
      </c>
      <c r="K12" s="28">
        <f t="shared" si="3"/>
        <v>3.528210838901262E-2</v>
      </c>
      <c r="M12" s="37"/>
      <c r="N12" s="37"/>
      <c r="O12" s="37"/>
      <c r="P12" s="37"/>
      <c r="Q12" s="37"/>
      <c r="R12" s="37"/>
    </row>
    <row r="13" spans="1:18" ht="15" customHeight="1">
      <c r="A13" s="31" t="s">
        <v>17</v>
      </c>
      <c r="B13" s="37">
        <v>129</v>
      </c>
      <c r="C13" s="37">
        <v>1370</v>
      </c>
      <c r="D13" s="37">
        <v>1558</v>
      </c>
      <c r="E13" s="37">
        <v>9</v>
      </c>
      <c r="F13" s="37">
        <v>14</v>
      </c>
      <c r="G13" s="37">
        <v>2</v>
      </c>
      <c r="H13" s="37">
        <f t="shared" si="0"/>
        <v>138</v>
      </c>
      <c r="I13" s="37">
        <f t="shared" si="1"/>
        <v>2944</v>
      </c>
      <c r="J13" s="28">
        <f t="shared" si="2"/>
        <v>2.0711391265195857E-2</v>
      </c>
      <c r="K13" s="28">
        <f t="shared" si="3"/>
        <v>1.8213313536253401E-2</v>
      </c>
      <c r="M13" s="37"/>
      <c r="N13" s="37"/>
      <c r="O13" s="37"/>
      <c r="P13" s="37"/>
      <c r="Q13" s="37"/>
      <c r="R13" s="37"/>
    </row>
    <row r="14" spans="1:18" ht="15" customHeight="1">
      <c r="A14" s="31" t="s">
        <v>18</v>
      </c>
      <c r="B14" s="37">
        <v>62</v>
      </c>
      <c r="C14" s="37">
        <v>295</v>
      </c>
      <c r="D14" s="37">
        <v>355</v>
      </c>
      <c r="E14" s="37">
        <v>0</v>
      </c>
      <c r="F14" s="37">
        <v>0</v>
      </c>
      <c r="G14" s="37">
        <v>0</v>
      </c>
      <c r="H14" s="37">
        <f t="shared" si="0"/>
        <v>62</v>
      </c>
      <c r="I14" s="37">
        <f t="shared" si="1"/>
        <v>650</v>
      </c>
      <c r="J14" s="28">
        <f t="shared" si="2"/>
        <v>9.3051178147981386E-3</v>
      </c>
      <c r="K14" s="28">
        <f t="shared" si="3"/>
        <v>4.0212818609255139E-3</v>
      </c>
      <c r="M14" s="37"/>
      <c r="N14" s="37"/>
      <c r="O14" s="37"/>
      <c r="P14" s="37"/>
      <c r="Q14" s="37"/>
      <c r="R14" s="37"/>
    </row>
    <row r="15" spans="1:18" ht="15" customHeight="1">
      <c r="A15" s="31" t="s">
        <v>19</v>
      </c>
      <c r="B15" s="37">
        <v>46</v>
      </c>
      <c r="C15" s="37">
        <v>420</v>
      </c>
      <c r="D15" s="37">
        <v>542</v>
      </c>
      <c r="E15" s="37">
        <v>0</v>
      </c>
      <c r="F15" s="37">
        <v>0</v>
      </c>
      <c r="G15" s="37">
        <v>0</v>
      </c>
      <c r="H15" s="37">
        <f t="shared" si="0"/>
        <v>46</v>
      </c>
      <c r="I15" s="37">
        <f t="shared" si="1"/>
        <v>962</v>
      </c>
      <c r="J15" s="28">
        <f t="shared" si="2"/>
        <v>6.9037970883986189E-3</v>
      </c>
      <c r="K15" s="28">
        <f t="shared" si="3"/>
        <v>5.9514971541697603E-3</v>
      </c>
      <c r="M15" s="37"/>
      <c r="N15" s="37"/>
      <c r="O15" s="37"/>
      <c r="P15" s="37"/>
      <c r="Q15" s="37"/>
      <c r="R15" s="37"/>
    </row>
    <row r="16" spans="1:18" ht="15" customHeight="1">
      <c r="A16" s="31" t="s">
        <v>20</v>
      </c>
      <c r="B16" s="37">
        <v>306</v>
      </c>
      <c r="C16" s="37">
        <v>6681</v>
      </c>
      <c r="D16" s="37">
        <v>6797</v>
      </c>
      <c r="E16" s="37">
        <v>90</v>
      </c>
      <c r="F16" s="37">
        <v>0</v>
      </c>
      <c r="G16" s="37">
        <v>56</v>
      </c>
      <c r="H16" s="37">
        <f t="shared" si="0"/>
        <v>396</v>
      </c>
      <c r="I16" s="37">
        <f t="shared" si="1"/>
        <v>13534</v>
      </c>
      <c r="J16" s="28">
        <f t="shared" si="2"/>
        <v>5.9432687978388112E-2</v>
      </c>
      <c r="K16" s="28">
        <f t="shared" si="3"/>
        <v>8.3729274931947539E-2</v>
      </c>
      <c r="M16" s="37"/>
      <c r="N16" s="37"/>
      <c r="O16" s="37"/>
      <c r="P16" s="37"/>
      <c r="Q16" s="37"/>
      <c r="R16" s="37"/>
    </row>
    <row r="17" spans="1:18" ht="15" customHeight="1">
      <c r="A17" s="31" t="s">
        <v>21</v>
      </c>
      <c r="B17" s="37">
        <v>2</v>
      </c>
      <c r="C17" s="37">
        <v>2</v>
      </c>
      <c r="D17" s="37">
        <v>0</v>
      </c>
      <c r="E17" s="37">
        <v>2</v>
      </c>
      <c r="F17" s="37">
        <v>0</v>
      </c>
      <c r="G17" s="37">
        <v>5</v>
      </c>
      <c r="H17" s="37">
        <f t="shared" si="0"/>
        <v>4</v>
      </c>
      <c r="I17" s="37">
        <f t="shared" si="1"/>
        <v>7</v>
      </c>
      <c r="J17" s="28">
        <f t="shared" si="2"/>
        <v>6.0033018159987993E-4</v>
      </c>
      <c r="K17" s="28">
        <f t="shared" si="3"/>
        <v>4.3306112348428604E-5</v>
      </c>
      <c r="M17" s="37"/>
      <c r="N17" s="37"/>
      <c r="O17" s="37"/>
      <c r="P17" s="37"/>
      <c r="Q17" s="37"/>
      <c r="R17" s="37"/>
    </row>
    <row r="18" spans="1:18" ht="15" customHeight="1">
      <c r="A18" s="31" t="s">
        <v>22</v>
      </c>
      <c r="B18" s="37">
        <v>54</v>
      </c>
      <c r="C18" s="37">
        <v>118</v>
      </c>
      <c r="D18" s="37">
        <v>173</v>
      </c>
      <c r="E18" s="37">
        <v>0</v>
      </c>
      <c r="F18" s="37">
        <v>0</v>
      </c>
      <c r="G18" s="37">
        <v>0</v>
      </c>
      <c r="H18" s="37">
        <f t="shared" si="0"/>
        <v>54</v>
      </c>
      <c r="I18" s="37">
        <f t="shared" si="1"/>
        <v>291</v>
      </c>
      <c r="J18" s="28">
        <f t="shared" si="2"/>
        <v>8.1044574515983792E-3</v>
      </c>
      <c r="K18" s="28">
        <f t="shared" si="3"/>
        <v>1.8002969561989606E-3</v>
      </c>
      <c r="M18" s="37"/>
      <c r="N18" s="37"/>
      <c r="O18" s="37"/>
      <c r="P18" s="37"/>
      <c r="Q18" s="37"/>
      <c r="R18" s="37"/>
    </row>
    <row r="19" spans="1:18" ht="15" customHeight="1">
      <c r="A19" s="31" t="s">
        <v>23</v>
      </c>
      <c r="B19" s="37">
        <v>108</v>
      </c>
      <c r="C19" s="37">
        <v>361</v>
      </c>
      <c r="D19" s="37">
        <v>384</v>
      </c>
      <c r="E19" s="37">
        <v>0</v>
      </c>
      <c r="F19" s="37">
        <v>0</v>
      </c>
      <c r="G19" s="37">
        <v>0</v>
      </c>
      <c r="H19" s="37">
        <f t="shared" si="0"/>
        <v>108</v>
      </c>
      <c r="I19" s="37">
        <f t="shared" si="1"/>
        <v>745</v>
      </c>
      <c r="J19" s="28">
        <f t="shared" si="2"/>
        <v>1.6208914903196758E-2</v>
      </c>
      <c r="K19" s="28">
        <f t="shared" si="3"/>
        <v>4.609007671368473E-3</v>
      </c>
      <c r="M19" s="37"/>
      <c r="N19" s="37"/>
      <c r="O19" s="37"/>
      <c r="P19" s="37"/>
      <c r="Q19" s="37"/>
      <c r="R19" s="37"/>
    </row>
    <row r="20" spans="1:18" ht="15" customHeight="1">
      <c r="A20" s="31" t="s">
        <v>24</v>
      </c>
      <c r="B20" s="37">
        <v>34</v>
      </c>
      <c r="C20" s="37">
        <v>14</v>
      </c>
      <c r="D20" s="37">
        <v>19</v>
      </c>
      <c r="E20" s="37">
        <v>0</v>
      </c>
      <c r="F20" s="37">
        <v>0</v>
      </c>
      <c r="G20" s="37">
        <v>0</v>
      </c>
      <c r="H20" s="37">
        <f t="shared" si="0"/>
        <v>34</v>
      </c>
      <c r="I20" s="37">
        <f t="shared" si="1"/>
        <v>33</v>
      </c>
      <c r="J20" s="28">
        <f t="shared" si="2"/>
        <v>5.1028065435989797E-3</v>
      </c>
      <c r="K20" s="28">
        <f t="shared" si="3"/>
        <v>2.0415738678544916E-4</v>
      </c>
      <c r="M20" s="37"/>
      <c r="N20" s="37"/>
      <c r="O20" s="37"/>
      <c r="P20" s="37"/>
      <c r="Q20" s="37"/>
      <c r="R20" s="37"/>
    </row>
    <row r="21" spans="1:18" ht="15" customHeight="1">
      <c r="A21" s="31" t="s">
        <v>25</v>
      </c>
      <c r="B21" s="37">
        <v>16</v>
      </c>
      <c r="C21" s="37">
        <v>7</v>
      </c>
      <c r="D21" s="37">
        <v>26</v>
      </c>
      <c r="E21" s="37">
        <v>0</v>
      </c>
      <c r="F21" s="37">
        <v>0</v>
      </c>
      <c r="G21" s="37">
        <v>0</v>
      </c>
      <c r="H21" s="37">
        <f t="shared" si="0"/>
        <v>16</v>
      </c>
      <c r="I21" s="37">
        <f t="shared" si="1"/>
        <v>33</v>
      </c>
      <c r="J21" s="28">
        <f t="shared" si="2"/>
        <v>2.4013207263995197E-3</v>
      </c>
      <c r="K21" s="28">
        <f t="shared" si="3"/>
        <v>2.0415738678544916E-4</v>
      </c>
      <c r="M21" s="37"/>
      <c r="N21" s="37"/>
      <c r="O21" s="37"/>
      <c r="P21" s="37"/>
      <c r="Q21" s="37"/>
      <c r="R21" s="37"/>
    </row>
    <row r="22" spans="1:18" ht="15" customHeight="1">
      <c r="A22" s="31" t="s">
        <v>26</v>
      </c>
      <c r="B22" s="37">
        <v>20</v>
      </c>
      <c r="C22" s="37">
        <v>36</v>
      </c>
      <c r="D22" s="37">
        <v>60</v>
      </c>
      <c r="E22" s="37">
        <v>0</v>
      </c>
      <c r="F22" s="37">
        <v>0</v>
      </c>
      <c r="G22" s="37">
        <v>0</v>
      </c>
      <c r="H22" s="37">
        <f t="shared" si="0"/>
        <v>20</v>
      </c>
      <c r="I22" s="37">
        <f t="shared" si="1"/>
        <v>96</v>
      </c>
      <c r="J22" s="28">
        <f t="shared" si="2"/>
        <v>3.0016509079993999E-3</v>
      </c>
      <c r="K22" s="28">
        <f t="shared" si="3"/>
        <v>5.9391239792130662E-4</v>
      </c>
      <c r="M22" s="37"/>
      <c r="N22" s="37"/>
      <c r="O22" s="37"/>
      <c r="P22" s="37"/>
      <c r="Q22" s="37"/>
      <c r="R22" s="37"/>
    </row>
    <row r="23" spans="1:18" ht="15" customHeight="1">
      <c r="A23" s="31" t="s">
        <v>27</v>
      </c>
      <c r="B23" s="37">
        <v>26</v>
      </c>
      <c r="C23" s="37">
        <v>363</v>
      </c>
      <c r="D23" s="37">
        <v>426</v>
      </c>
      <c r="E23" s="37">
        <v>2</v>
      </c>
      <c r="F23" s="37">
        <v>0</v>
      </c>
      <c r="G23" s="37">
        <v>1</v>
      </c>
      <c r="H23" s="37">
        <f t="shared" si="0"/>
        <v>28</v>
      </c>
      <c r="I23" s="37">
        <f t="shared" si="1"/>
        <v>790</v>
      </c>
      <c r="J23" s="28">
        <f t="shared" si="2"/>
        <v>4.2023112711991597E-3</v>
      </c>
      <c r="K23" s="28">
        <f t="shared" si="3"/>
        <v>4.8874041078940857E-3</v>
      </c>
      <c r="M23" s="37"/>
      <c r="N23" s="37"/>
      <c r="O23" s="37"/>
      <c r="P23" s="37"/>
      <c r="Q23" s="37"/>
      <c r="R23" s="37"/>
    </row>
    <row r="24" spans="1:18" ht="15" customHeight="1">
      <c r="A24" s="31" t="s">
        <v>28</v>
      </c>
      <c r="B24" s="37">
        <v>94</v>
      </c>
      <c r="C24" s="37">
        <v>335</v>
      </c>
      <c r="D24" s="37">
        <v>430</v>
      </c>
      <c r="E24" s="37">
        <v>0</v>
      </c>
      <c r="F24" s="37">
        <v>0</v>
      </c>
      <c r="G24" s="37">
        <v>0</v>
      </c>
      <c r="H24" s="37">
        <f t="shared" si="0"/>
        <v>94</v>
      </c>
      <c r="I24" s="37">
        <f t="shared" si="1"/>
        <v>765</v>
      </c>
      <c r="J24" s="28">
        <f t="shared" si="2"/>
        <v>1.4107759267597178E-2</v>
      </c>
      <c r="K24" s="28">
        <f t="shared" si="3"/>
        <v>4.7327394209354121E-3</v>
      </c>
      <c r="M24" s="37"/>
      <c r="N24" s="37"/>
      <c r="O24" s="37"/>
      <c r="P24" s="37"/>
      <c r="Q24" s="37"/>
      <c r="R24" s="37"/>
    </row>
    <row r="25" spans="1:18" ht="15" customHeight="1">
      <c r="A25" s="31" t="s">
        <v>29</v>
      </c>
      <c r="B25" s="37">
        <v>124</v>
      </c>
      <c r="C25" s="37">
        <v>1326</v>
      </c>
      <c r="D25" s="37">
        <v>1571</v>
      </c>
      <c r="E25" s="37">
        <v>2</v>
      </c>
      <c r="F25" s="37">
        <v>0</v>
      </c>
      <c r="G25" s="37">
        <v>0</v>
      </c>
      <c r="H25" s="37">
        <f t="shared" si="0"/>
        <v>126</v>
      </c>
      <c r="I25" s="37">
        <f t="shared" si="1"/>
        <v>2897</v>
      </c>
      <c r="J25" s="28">
        <f t="shared" si="2"/>
        <v>1.8910400720396219E-2</v>
      </c>
      <c r="K25" s="28">
        <f t="shared" si="3"/>
        <v>1.7922543924771096E-2</v>
      </c>
      <c r="M25" s="37"/>
      <c r="N25" s="37"/>
      <c r="O25" s="37"/>
      <c r="P25" s="37"/>
      <c r="Q25" s="37"/>
      <c r="R25" s="37"/>
    </row>
    <row r="26" spans="1:18" ht="15" customHeight="1">
      <c r="A26" s="31" t="s">
        <v>30</v>
      </c>
      <c r="B26" s="37">
        <v>110</v>
      </c>
      <c r="C26" s="37">
        <v>1035</v>
      </c>
      <c r="D26" s="37">
        <v>1435</v>
      </c>
      <c r="E26" s="37">
        <v>0</v>
      </c>
      <c r="F26" s="37">
        <v>0</v>
      </c>
      <c r="G26" s="37">
        <v>0</v>
      </c>
      <c r="H26" s="37">
        <f t="shared" si="0"/>
        <v>110</v>
      </c>
      <c r="I26" s="37">
        <f t="shared" si="1"/>
        <v>2470</v>
      </c>
      <c r="J26" s="28">
        <f t="shared" si="2"/>
        <v>1.6509079993996697E-2</v>
      </c>
      <c r="K26" s="28">
        <f t="shared" si="3"/>
        <v>1.5280871071516952E-2</v>
      </c>
      <c r="M26" s="37"/>
      <c r="N26" s="37"/>
      <c r="O26" s="37"/>
      <c r="P26" s="37"/>
      <c r="Q26" s="37"/>
      <c r="R26" s="37"/>
    </row>
    <row r="27" spans="1:18" ht="15" customHeight="1">
      <c r="A27" s="31" t="s">
        <v>31</v>
      </c>
      <c r="B27" s="37">
        <v>24</v>
      </c>
      <c r="C27" s="37">
        <v>50</v>
      </c>
      <c r="D27" s="37">
        <v>47</v>
      </c>
      <c r="E27" s="37">
        <v>0</v>
      </c>
      <c r="F27" s="37">
        <v>0</v>
      </c>
      <c r="G27" s="37">
        <v>0</v>
      </c>
      <c r="H27" s="37">
        <f t="shared" si="0"/>
        <v>24</v>
      </c>
      <c r="I27" s="37">
        <f t="shared" si="1"/>
        <v>97</v>
      </c>
      <c r="J27" s="28">
        <f t="shared" si="2"/>
        <v>3.6019810895992796E-3</v>
      </c>
      <c r="K27" s="28">
        <f t="shared" si="3"/>
        <v>6.0009898539965356E-4</v>
      </c>
      <c r="M27" s="37"/>
      <c r="N27" s="37"/>
      <c r="O27" s="37"/>
      <c r="P27" s="37"/>
      <c r="Q27" s="37"/>
      <c r="R27" s="37"/>
    </row>
    <row r="28" spans="1:18" ht="15" customHeight="1">
      <c r="A28" s="31" t="s">
        <v>32</v>
      </c>
      <c r="B28" s="37">
        <v>32</v>
      </c>
      <c r="C28" s="37">
        <v>124</v>
      </c>
      <c r="D28" s="37">
        <v>154</v>
      </c>
      <c r="E28" s="37">
        <v>0</v>
      </c>
      <c r="F28" s="37">
        <v>0</v>
      </c>
      <c r="G28" s="37">
        <v>0</v>
      </c>
      <c r="H28" s="37">
        <f t="shared" si="0"/>
        <v>32</v>
      </c>
      <c r="I28" s="37">
        <f t="shared" si="1"/>
        <v>278</v>
      </c>
      <c r="J28" s="28">
        <f t="shared" si="2"/>
        <v>4.8026414527990394E-3</v>
      </c>
      <c r="K28" s="28">
        <f t="shared" si="3"/>
        <v>1.7198713189804503E-3</v>
      </c>
      <c r="M28" s="37"/>
      <c r="N28" s="37"/>
      <c r="O28" s="37"/>
      <c r="P28" s="37"/>
      <c r="Q28" s="37"/>
      <c r="R28" s="37"/>
    </row>
    <row r="29" spans="1:18" ht="15" customHeight="1">
      <c r="A29" s="31" t="s">
        <v>33</v>
      </c>
      <c r="B29" s="37">
        <v>56</v>
      </c>
      <c r="C29" s="37">
        <v>148</v>
      </c>
      <c r="D29" s="37">
        <v>146</v>
      </c>
      <c r="E29" s="37">
        <v>0</v>
      </c>
      <c r="F29" s="37">
        <v>0</v>
      </c>
      <c r="G29" s="37">
        <v>0</v>
      </c>
      <c r="H29" s="37">
        <f t="shared" si="0"/>
        <v>56</v>
      </c>
      <c r="I29" s="37">
        <f t="shared" si="1"/>
        <v>294</v>
      </c>
      <c r="J29" s="28">
        <f t="shared" si="2"/>
        <v>8.4046225423983194E-3</v>
      </c>
      <c r="K29" s="28">
        <f t="shared" si="3"/>
        <v>1.8188567186340015E-3</v>
      </c>
      <c r="M29" s="37"/>
      <c r="N29" s="37"/>
      <c r="O29" s="37"/>
      <c r="P29" s="37"/>
      <c r="Q29" s="37"/>
      <c r="R29" s="37"/>
    </row>
    <row r="30" spans="1:18" ht="15" customHeight="1">
      <c r="A30" s="31" t="s">
        <v>34</v>
      </c>
      <c r="B30" s="37">
        <v>124</v>
      </c>
      <c r="C30" s="37">
        <v>715</v>
      </c>
      <c r="D30" s="37">
        <v>765</v>
      </c>
      <c r="E30" s="37">
        <v>0</v>
      </c>
      <c r="F30" s="37">
        <v>0</v>
      </c>
      <c r="G30" s="37">
        <v>0</v>
      </c>
      <c r="H30" s="37">
        <f t="shared" si="0"/>
        <v>124</v>
      </c>
      <c r="I30" s="37">
        <f t="shared" si="1"/>
        <v>1480</v>
      </c>
      <c r="J30" s="28">
        <f t="shared" si="2"/>
        <v>1.8610235629596277E-2</v>
      </c>
      <c r="K30" s="28">
        <f t="shared" si="3"/>
        <v>9.1561494679534769E-3</v>
      </c>
      <c r="M30" s="37"/>
      <c r="N30" s="37"/>
      <c r="O30" s="37"/>
      <c r="P30" s="37"/>
      <c r="Q30" s="37"/>
      <c r="R30" s="37"/>
    </row>
    <row r="31" spans="1:18" ht="15" customHeight="1">
      <c r="A31" s="31" t="s">
        <v>35</v>
      </c>
      <c r="B31" s="37">
        <v>46</v>
      </c>
      <c r="C31" s="37">
        <v>212</v>
      </c>
      <c r="D31" s="37">
        <v>247</v>
      </c>
      <c r="E31" s="37">
        <v>0</v>
      </c>
      <c r="F31" s="37">
        <v>0</v>
      </c>
      <c r="G31" s="37">
        <v>0</v>
      </c>
      <c r="H31" s="37">
        <f t="shared" si="0"/>
        <v>46</v>
      </c>
      <c r="I31" s="37">
        <f t="shared" si="1"/>
        <v>459</v>
      </c>
      <c r="J31" s="28">
        <f t="shared" si="2"/>
        <v>6.9037970883986189E-3</v>
      </c>
      <c r="K31" s="28">
        <f t="shared" si="3"/>
        <v>2.8396436525612474E-3</v>
      </c>
      <c r="M31" s="37"/>
      <c r="N31" s="37"/>
      <c r="O31" s="37"/>
      <c r="P31" s="37"/>
      <c r="Q31" s="37"/>
      <c r="R31" s="37"/>
    </row>
    <row r="32" spans="1:18" ht="15" customHeight="1">
      <c r="A32" s="31" t="s">
        <v>36</v>
      </c>
      <c r="B32" s="37">
        <v>79</v>
      </c>
      <c r="C32" s="37">
        <v>788</v>
      </c>
      <c r="D32" s="37">
        <v>689</v>
      </c>
      <c r="E32" s="37">
        <v>1</v>
      </c>
      <c r="F32" s="37">
        <v>0</v>
      </c>
      <c r="G32" s="37">
        <v>0</v>
      </c>
      <c r="H32" s="37">
        <f t="shared" si="0"/>
        <v>80</v>
      </c>
      <c r="I32" s="37">
        <f t="shared" si="1"/>
        <v>1477</v>
      </c>
      <c r="J32" s="28">
        <f t="shared" si="2"/>
        <v>1.2006603631997599E-2</v>
      </c>
      <c r="K32" s="28">
        <f t="shared" si="3"/>
        <v>9.1375897055184369E-3</v>
      </c>
      <c r="M32" s="37"/>
      <c r="N32" s="37"/>
      <c r="O32" s="37"/>
      <c r="P32" s="37"/>
      <c r="Q32" s="37"/>
      <c r="R32" s="37"/>
    </row>
    <row r="33" spans="1:18" ht="15" customHeight="1">
      <c r="A33" s="31" t="s">
        <v>37</v>
      </c>
      <c r="B33" s="37">
        <v>134</v>
      </c>
      <c r="C33" s="37">
        <v>2200</v>
      </c>
      <c r="D33" s="37">
        <v>2622</v>
      </c>
      <c r="E33" s="37">
        <v>0</v>
      </c>
      <c r="F33" s="37">
        <v>0</v>
      </c>
      <c r="G33" s="37">
        <v>0</v>
      </c>
      <c r="H33" s="37">
        <f t="shared" si="0"/>
        <v>134</v>
      </c>
      <c r="I33" s="37">
        <f t="shared" si="1"/>
        <v>4822</v>
      </c>
      <c r="J33" s="28">
        <f t="shared" si="2"/>
        <v>2.0111061083595977E-2</v>
      </c>
      <c r="K33" s="28">
        <f t="shared" si="3"/>
        <v>2.9831724820588962E-2</v>
      </c>
      <c r="M33" s="37"/>
      <c r="N33" s="37"/>
      <c r="O33" s="37"/>
      <c r="P33" s="37"/>
      <c r="Q33" s="37"/>
      <c r="R33" s="37"/>
    </row>
    <row r="34" spans="1:18" ht="15" customHeight="1">
      <c r="A34" s="31" t="s">
        <v>38</v>
      </c>
      <c r="B34" s="37">
        <v>50</v>
      </c>
      <c r="C34" s="37">
        <v>312</v>
      </c>
      <c r="D34" s="37">
        <v>409</v>
      </c>
      <c r="E34" s="37">
        <v>0</v>
      </c>
      <c r="F34" s="37">
        <v>0</v>
      </c>
      <c r="G34" s="37">
        <v>0</v>
      </c>
      <c r="H34" s="37">
        <f t="shared" si="0"/>
        <v>50</v>
      </c>
      <c r="I34" s="37">
        <f t="shared" si="1"/>
        <v>721</v>
      </c>
      <c r="J34" s="28">
        <f t="shared" si="2"/>
        <v>7.5041272699984994E-3</v>
      </c>
      <c r="K34" s="28">
        <f t="shared" si="3"/>
        <v>4.4605295718881466E-3</v>
      </c>
      <c r="M34" s="37"/>
      <c r="N34" s="37"/>
      <c r="O34" s="37"/>
      <c r="P34" s="37"/>
      <c r="Q34" s="37"/>
      <c r="R34" s="37"/>
    </row>
    <row r="35" spans="1:18" ht="15" customHeight="1">
      <c r="A35" s="31" t="s">
        <v>39</v>
      </c>
      <c r="B35" s="37">
        <v>2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f t="shared" si="0"/>
        <v>2</v>
      </c>
      <c r="I35" s="37">
        <f t="shared" si="1"/>
        <v>0</v>
      </c>
      <c r="J35" s="28">
        <f t="shared" si="2"/>
        <v>3.0016509079993996E-4</v>
      </c>
      <c r="K35" s="28">
        <f t="shared" si="3"/>
        <v>0</v>
      </c>
      <c r="M35" s="37"/>
      <c r="N35" s="37"/>
      <c r="O35" s="37"/>
      <c r="P35" s="37"/>
      <c r="Q35" s="37"/>
      <c r="R35" s="37"/>
    </row>
    <row r="36" spans="1:18" ht="15" customHeight="1">
      <c r="A36" s="31" t="s">
        <v>40</v>
      </c>
      <c r="B36" s="37">
        <v>78</v>
      </c>
      <c r="C36" s="37">
        <v>600</v>
      </c>
      <c r="D36" s="37">
        <v>717</v>
      </c>
      <c r="E36" s="37">
        <v>0</v>
      </c>
      <c r="F36" s="37">
        <v>0</v>
      </c>
      <c r="G36" s="37">
        <v>0</v>
      </c>
      <c r="H36" s="37">
        <f t="shared" si="0"/>
        <v>78</v>
      </c>
      <c r="I36" s="37">
        <f t="shared" si="1"/>
        <v>1317</v>
      </c>
      <c r="J36" s="28">
        <f t="shared" si="2"/>
        <v>1.1706438541197659E-2</v>
      </c>
      <c r="K36" s="28">
        <f t="shared" si="3"/>
        <v>8.1477357089829242E-3</v>
      </c>
      <c r="M36" s="37"/>
      <c r="N36" s="37"/>
      <c r="O36" s="37"/>
      <c r="P36" s="37"/>
      <c r="Q36" s="37"/>
      <c r="R36" s="37"/>
    </row>
    <row r="37" spans="1:18" ht="15" customHeight="1">
      <c r="A37" s="31" t="s">
        <v>41</v>
      </c>
      <c r="B37" s="37">
        <v>235</v>
      </c>
      <c r="C37" s="37">
        <v>3729</v>
      </c>
      <c r="D37" s="37">
        <v>4169</v>
      </c>
      <c r="E37" s="37">
        <v>2</v>
      </c>
      <c r="F37" s="37">
        <v>0</v>
      </c>
      <c r="G37" s="37">
        <v>2</v>
      </c>
      <c r="H37" s="37">
        <f t="shared" si="0"/>
        <v>237</v>
      </c>
      <c r="I37" s="37">
        <f t="shared" si="1"/>
        <v>7900</v>
      </c>
      <c r="J37" s="28">
        <f t="shared" si="2"/>
        <v>3.5569563259792887E-2</v>
      </c>
      <c r="K37" s="28">
        <f t="shared" si="3"/>
        <v>4.8874041078940854E-2</v>
      </c>
      <c r="M37" s="37"/>
      <c r="N37" s="37"/>
      <c r="O37" s="37"/>
      <c r="P37" s="37"/>
      <c r="Q37" s="37"/>
      <c r="R37" s="37"/>
    </row>
    <row r="38" spans="1:18" ht="15" customHeight="1">
      <c r="A38" s="31" t="s">
        <v>42</v>
      </c>
      <c r="B38" s="37">
        <v>124</v>
      </c>
      <c r="C38" s="37">
        <v>1270</v>
      </c>
      <c r="D38" s="37">
        <v>1506</v>
      </c>
      <c r="E38" s="37">
        <v>2</v>
      </c>
      <c r="F38" s="37">
        <v>6</v>
      </c>
      <c r="G38" s="37">
        <v>6</v>
      </c>
      <c r="H38" s="37">
        <f t="shared" si="0"/>
        <v>126</v>
      </c>
      <c r="I38" s="37">
        <f t="shared" si="1"/>
        <v>2788</v>
      </c>
      <c r="J38" s="28">
        <f t="shared" si="2"/>
        <v>1.8910400720396219E-2</v>
      </c>
      <c r="K38" s="28">
        <f t="shared" si="3"/>
        <v>1.7248205889631281E-2</v>
      </c>
      <c r="M38" s="37"/>
      <c r="N38" s="37"/>
      <c r="O38" s="37"/>
      <c r="P38" s="37"/>
      <c r="Q38" s="37"/>
      <c r="R38" s="37"/>
    </row>
    <row r="39" spans="1:18" ht="15" customHeight="1">
      <c r="A39" s="31" t="s">
        <v>43</v>
      </c>
      <c r="B39" s="37">
        <v>159</v>
      </c>
      <c r="C39" s="37">
        <v>1734</v>
      </c>
      <c r="D39" s="37">
        <v>1748</v>
      </c>
      <c r="E39" s="37">
        <v>0</v>
      </c>
      <c r="F39" s="37">
        <v>0</v>
      </c>
      <c r="G39" s="37">
        <v>0</v>
      </c>
      <c r="H39" s="37">
        <f t="shared" si="0"/>
        <v>159</v>
      </c>
      <c r="I39" s="37">
        <f t="shared" si="1"/>
        <v>3482</v>
      </c>
      <c r="J39" s="28">
        <f t="shared" si="2"/>
        <v>2.3863124718595228E-2</v>
      </c>
      <c r="K39" s="28">
        <f t="shared" si="3"/>
        <v>2.1541697599604059E-2</v>
      </c>
      <c r="M39" s="37"/>
      <c r="N39" s="37"/>
      <c r="O39" s="37"/>
      <c r="P39" s="37"/>
      <c r="Q39" s="37"/>
      <c r="R39" s="37"/>
    </row>
    <row r="40" spans="1:18" ht="15" customHeight="1">
      <c r="A40" s="31" t="s">
        <v>44</v>
      </c>
      <c r="B40" s="37">
        <v>56</v>
      </c>
      <c r="C40" s="37">
        <v>244</v>
      </c>
      <c r="D40" s="37">
        <v>243</v>
      </c>
      <c r="E40" s="37">
        <v>0</v>
      </c>
      <c r="F40" s="37">
        <v>0</v>
      </c>
      <c r="G40" s="37">
        <v>0</v>
      </c>
      <c r="H40" s="37">
        <f t="shared" si="0"/>
        <v>56</v>
      </c>
      <c r="I40" s="37">
        <f t="shared" si="1"/>
        <v>487</v>
      </c>
      <c r="J40" s="28">
        <f t="shared" si="2"/>
        <v>8.4046225423983194E-3</v>
      </c>
      <c r="K40" s="28">
        <f t="shared" si="3"/>
        <v>3.0128681019549615E-3</v>
      </c>
      <c r="M40" s="37"/>
      <c r="N40" s="37"/>
      <c r="O40" s="37"/>
      <c r="P40" s="37"/>
      <c r="Q40" s="37"/>
      <c r="R40" s="37"/>
    </row>
    <row r="41" spans="1:18" ht="15" customHeight="1">
      <c r="A41" s="31" t="s">
        <v>45</v>
      </c>
      <c r="B41" s="37">
        <v>36</v>
      </c>
      <c r="C41" s="37">
        <v>105</v>
      </c>
      <c r="D41" s="37">
        <v>107</v>
      </c>
      <c r="E41" s="37">
        <v>0</v>
      </c>
      <c r="F41" s="37">
        <v>0</v>
      </c>
      <c r="G41" s="37">
        <v>0</v>
      </c>
      <c r="H41" s="37">
        <f t="shared" si="0"/>
        <v>36</v>
      </c>
      <c r="I41" s="37">
        <f t="shared" si="1"/>
        <v>212</v>
      </c>
      <c r="J41" s="28">
        <f t="shared" si="2"/>
        <v>5.4029716343989191E-3</v>
      </c>
      <c r="K41" s="28">
        <f t="shared" si="3"/>
        <v>1.3115565454095521E-3</v>
      </c>
      <c r="M41" s="37"/>
      <c r="N41" s="37"/>
      <c r="O41" s="37"/>
      <c r="P41" s="37"/>
      <c r="Q41" s="37"/>
      <c r="R41" s="37"/>
    </row>
    <row r="42" spans="1:18" ht="15" customHeight="1">
      <c r="A42" s="31" t="s">
        <v>46</v>
      </c>
      <c r="B42" s="37">
        <v>42</v>
      </c>
      <c r="C42" s="37">
        <v>53</v>
      </c>
      <c r="D42" s="37">
        <v>106</v>
      </c>
      <c r="E42" s="37">
        <v>0</v>
      </c>
      <c r="F42" s="37">
        <v>0</v>
      </c>
      <c r="G42" s="37">
        <v>0</v>
      </c>
      <c r="H42" s="37">
        <f t="shared" si="0"/>
        <v>42</v>
      </c>
      <c r="I42" s="37">
        <f t="shared" si="1"/>
        <v>159</v>
      </c>
      <c r="J42" s="28">
        <f t="shared" si="2"/>
        <v>6.3034669067987392E-3</v>
      </c>
      <c r="K42" s="28">
        <f t="shared" si="3"/>
        <v>9.8366740905716414E-4</v>
      </c>
      <c r="M42" s="37"/>
      <c r="N42" s="37"/>
      <c r="O42" s="37"/>
      <c r="P42" s="37"/>
      <c r="Q42" s="37"/>
      <c r="R42" s="37"/>
    </row>
    <row r="43" spans="1:18" ht="15" customHeight="1">
      <c r="A43" s="31" t="s">
        <v>47</v>
      </c>
      <c r="B43" s="37">
        <v>34</v>
      </c>
      <c r="C43" s="37">
        <v>84</v>
      </c>
      <c r="D43" s="37">
        <v>115</v>
      </c>
      <c r="E43" s="37">
        <v>0</v>
      </c>
      <c r="F43" s="37">
        <v>0</v>
      </c>
      <c r="G43" s="37">
        <v>0</v>
      </c>
      <c r="H43" s="37">
        <f t="shared" si="0"/>
        <v>34</v>
      </c>
      <c r="I43" s="37">
        <f t="shared" si="1"/>
        <v>199</v>
      </c>
      <c r="J43" s="28">
        <f t="shared" si="2"/>
        <v>5.1028065435989797E-3</v>
      </c>
      <c r="K43" s="28">
        <f t="shared" si="3"/>
        <v>1.2311309081910419E-3</v>
      </c>
      <c r="M43" s="37"/>
      <c r="N43" s="37"/>
      <c r="O43" s="37"/>
      <c r="P43" s="37"/>
      <c r="Q43" s="37"/>
      <c r="R43" s="37"/>
    </row>
    <row r="44" spans="1:18" ht="15" customHeight="1">
      <c r="A44" s="31" t="s">
        <v>48</v>
      </c>
      <c r="B44" s="37">
        <v>345</v>
      </c>
      <c r="C44" s="37">
        <v>7511</v>
      </c>
      <c r="D44" s="37">
        <v>7528</v>
      </c>
      <c r="E44" s="37">
        <v>53</v>
      </c>
      <c r="F44" s="37">
        <v>11</v>
      </c>
      <c r="G44" s="37">
        <v>468</v>
      </c>
      <c r="H44" s="37">
        <f t="shared" si="0"/>
        <v>398</v>
      </c>
      <c r="I44" s="37">
        <f t="shared" si="1"/>
        <v>15518</v>
      </c>
      <c r="J44" s="28">
        <f t="shared" si="2"/>
        <v>5.9732853069188054E-2</v>
      </c>
      <c r="K44" s="28">
        <f t="shared" si="3"/>
        <v>9.6003464488987875E-2</v>
      </c>
      <c r="M44" s="37"/>
      <c r="N44" s="37"/>
      <c r="O44" s="37"/>
      <c r="P44" s="37"/>
      <c r="Q44" s="37"/>
      <c r="R44" s="37"/>
    </row>
    <row r="45" spans="1:18" ht="15" customHeight="1">
      <c r="A45" s="31" t="s">
        <v>49</v>
      </c>
      <c r="B45" s="37">
        <v>78</v>
      </c>
      <c r="C45" s="37">
        <v>249</v>
      </c>
      <c r="D45" s="37">
        <v>248</v>
      </c>
      <c r="E45" s="37">
        <v>0</v>
      </c>
      <c r="F45" s="37">
        <v>0</v>
      </c>
      <c r="G45" s="37">
        <v>0</v>
      </c>
      <c r="H45" s="37">
        <f t="shared" si="0"/>
        <v>78</v>
      </c>
      <c r="I45" s="37">
        <f t="shared" si="1"/>
        <v>497</v>
      </c>
      <c r="J45" s="28">
        <f t="shared" si="2"/>
        <v>1.1706438541197659E-2</v>
      </c>
      <c r="K45" s="28">
        <f t="shared" si="3"/>
        <v>3.0747339767384311E-3</v>
      </c>
      <c r="M45" s="37"/>
      <c r="N45" s="37"/>
      <c r="O45" s="37"/>
      <c r="P45" s="37"/>
      <c r="Q45" s="37"/>
      <c r="R45" s="37"/>
    </row>
    <row r="46" spans="1:18" ht="5" customHeight="1">
      <c r="A46" s="12"/>
      <c r="B46" s="16"/>
      <c r="C46" s="16"/>
      <c r="D46" s="16"/>
      <c r="E46" s="16"/>
      <c r="F46" s="16"/>
      <c r="G46" s="16"/>
      <c r="H46" s="16"/>
      <c r="I46" s="16"/>
      <c r="J46" s="39"/>
      <c r="K46" s="39"/>
    </row>
    <row r="47" spans="1:18" ht="15" customHeight="1">
      <c r="A47" s="49" t="s">
        <v>4</v>
      </c>
      <c r="B47" s="58">
        <f>SUM(B7:B45)</f>
        <v>5305</v>
      </c>
      <c r="C47" s="58">
        <f t="shared" ref="C47:G47" si="4">SUM(C7:C45)</f>
        <v>68214</v>
      </c>
      <c r="D47" s="59">
        <f t="shared" si="4"/>
        <v>68181</v>
      </c>
      <c r="E47" s="58">
        <f t="shared" si="4"/>
        <v>1358</v>
      </c>
      <c r="F47" s="58">
        <f t="shared" si="4"/>
        <v>14273</v>
      </c>
      <c r="G47" s="59">
        <f t="shared" si="4"/>
        <v>10972</v>
      </c>
      <c r="H47" s="58">
        <f>B47+E47</f>
        <v>6663</v>
      </c>
      <c r="I47" s="59">
        <f>C47+D47+F47+G47</f>
        <v>161640</v>
      </c>
      <c r="J47" s="60">
        <f>SUM(J7:J45)</f>
        <v>0.99999999999999978</v>
      </c>
      <c r="K47" s="60">
        <f>SUM(K7:K45)</f>
        <v>1.0000000000000004</v>
      </c>
    </row>
    <row r="48" spans="1:18" ht="5" customHeight="1">
      <c r="A48" s="15"/>
      <c r="B48" s="16"/>
      <c r="C48" s="16"/>
      <c r="D48" s="16"/>
      <c r="E48" s="16"/>
      <c r="F48" s="16"/>
      <c r="G48" s="16"/>
      <c r="H48" s="17"/>
      <c r="I48" s="17"/>
      <c r="J48" s="39"/>
      <c r="K48" s="39"/>
    </row>
    <row r="49" spans="1:11" ht="15" customHeight="1">
      <c r="A49" s="62" t="s">
        <v>85</v>
      </c>
      <c r="B49" s="37">
        <v>17855</v>
      </c>
      <c r="C49" s="36">
        <v>749712</v>
      </c>
      <c r="D49" s="36">
        <v>746581</v>
      </c>
      <c r="E49" s="36">
        <v>30643</v>
      </c>
      <c r="F49" s="36">
        <v>2356989</v>
      </c>
      <c r="G49" s="36">
        <v>2015022</v>
      </c>
      <c r="H49" s="37">
        <f>B49+E49</f>
        <v>48498</v>
      </c>
      <c r="I49" s="37">
        <f>C49+D49+F49+G49</f>
        <v>5868304</v>
      </c>
      <c r="J49" s="39"/>
      <c r="K49" s="39"/>
    </row>
    <row r="50" spans="1:11" ht="15" customHeight="1">
      <c r="A50" s="62" t="s">
        <v>86</v>
      </c>
      <c r="B50" s="37">
        <f>B47</f>
        <v>5305</v>
      </c>
      <c r="C50" s="37">
        <f t="shared" ref="C50:I50" si="5">C47</f>
        <v>68214</v>
      </c>
      <c r="D50" s="37">
        <f t="shared" si="5"/>
        <v>68181</v>
      </c>
      <c r="E50" s="37">
        <f t="shared" si="5"/>
        <v>1358</v>
      </c>
      <c r="F50" s="37">
        <f t="shared" si="5"/>
        <v>14273</v>
      </c>
      <c r="G50" s="37">
        <f t="shared" si="5"/>
        <v>10972</v>
      </c>
      <c r="H50" s="37">
        <f t="shared" si="5"/>
        <v>6663</v>
      </c>
      <c r="I50" s="37">
        <f t="shared" si="5"/>
        <v>161640</v>
      </c>
      <c r="J50" s="39"/>
      <c r="K50" s="39"/>
    </row>
    <row r="51" spans="1:11" ht="15" customHeight="1">
      <c r="A51" s="62" t="s">
        <v>5</v>
      </c>
      <c r="B51" s="28">
        <f>(B50-B49)/B49</f>
        <v>-0.70288434612153461</v>
      </c>
      <c r="C51" s="28">
        <f t="shared" ref="C51:I51" si="6">(C50-C49)/C49</f>
        <v>-0.90901306101542989</v>
      </c>
      <c r="D51" s="28">
        <f t="shared" si="6"/>
        <v>-0.90867568287968759</v>
      </c>
      <c r="E51" s="28">
        <f t="shared" si="6"/>
        <v>-0.95568319028815718</v>
      </c>
      <c r="F51" s="28">
        <f t="shared" si="6"/>
        <v>-0.99394439261277845</v>
      </c>
      <c r="G51" s="28">
        <f t="shared" si="6"/>
        <v>-0.99455489815992082</v>
      </c>
      <c r="H51" s="28">
        <f t="shared" si="6"/>
        <v>-0.86261289125324758</v>
      </c>
      <c r="I51" s="28">
        <f t="shared" si="6"/>
        <v>-0.97245541471607466</v>
      </c>
      <c r="J51" s="39"/>
      <c r="K51" s="39"/>
    </row>
    <row r="52" spans="1:11" ht="15" customHeight="1">
      <c r="A52" s="1"/>
    </row>
    <row r="53" spans="1:11" ht="15" customHeight="1">
      <c r="A53" s="1"/>
      <c r="B53" s="37"/>
      <c r="C53" s="37"/>
      <c r="D53" s="37"/>
      <c r="E53" s="37"/>
      <c r="F53" s="37"/>
      <c r="G53" s="37"/>
      <c r="H53" s="37"/>
      <c r="I53" s="37"/>
    </row>
    <row r="54" spans="1:11" ht="15" customHeight="1">
      <c r="A54" s="1"/>
    </row>
    <row r="55" spans="1:11" ht="15" customHeight="1">
      <c r="A55" s="1"/>
    </row>
    <row r="56" spans="1:11" ht="15" customHeight="1">
      <c r="A56" s="1"/>
    </row>
    <row r="57" spans="1:11" ht="15" customHeight="1">
      <c r="A57" s="1"/>
    </row>
    <row r="58" spans="1:11" ht="15" customHeight="1"/>
    <row r="59" spans="1:11" ht="15" customHeight="1">
      <c r="A59" s="4"/>
    </row>
    <row r="60" spans="1:11" ht="15" customHeight="1"/>
    <row r="61" spans="1:11" ht="15" customHeight="1">
      <c r="A61" s="4"/>
    </row>
    <row r="62" spans="1:11" ht="15" customHeight="1">
      <c r="A62" s="4"/>
    </row>
    <row r="63" spans="1:11" ht="15" customHeight="1">
      <c r="A63" s="4"/>
      <c r="B63" s="5"/>
      <c r="C63" s="5"/>
      <c r="D63" s="5"/>
      <c r="E63" s="5"/>
      <c r="F63" s="5"/>
      <c r="G63" s="5"/>
    </row>
    <row r="64" spans="1:11" ht="15" customHeight="1">
      <c r="A64" s="4"/>
      <c r="F64" s="8"/>
    </row>
    <row r="65" spans="1:7" ht="15" customHeight="1">
      <c r="F65" s="8"/>
    </row>
    <row r="66" spans="1:7" ht="15" customHeight="1">
      <c r="A66" s="4"/>
    </row>
    <row r="67" spans="1:7" ht="15" customHeight="1">
      <c r="A67" s="4"/>
    </row>
    <row r="68" spans="1:7" ht="15" customHeight="1">
      <c r="A68" s="4"/>
      <c r="B68" s="5"/>
      <c r="C68" s="5"/>
      <c r="D68" s="5"/>
      <c r="E68" s="5"/>
      <c r="F68" s="5"/>
      <c r="G68" s="5"/>
    </row>
    <row r="69" spans="1:7" ht="15" customHeight="1"/>
    <row r="70" spans="1:7" ht="15" customHeight="1"/>
  </sheetData>
  <mergeCells count="6">
    <mergeCell ref="J4:K4"/>
    <mergeCell ref="H4:I4"/>
    <mergeCell ref="C5:D5"/>
    <mergeCell ref="F5:G5"/>
    <mergeCell ref="B4:D4"/>
    <mergeCell ref="E4:G4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verticalDpi="300" r:id="rId1"/>
  <headerFooter alignWithMargins="0"/>
  <drawing r:id="rId2"/>
  <legacyDrawing r:id="rId3"/>
  <oleObjects>
    <oleObject progId="PBrush" shapeId="5122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codeName="Φύλλο6"/>
  <dimension ref="A1:R68"/>
  <sheetViews>
    <sheetView zoomScale="80" workbookViewId="0">
      <pane ySplit="6" topLeftCell="A34" activePane="bottomLeft" state="frozen"/>
      <selection pane="bottomLeft" activeCell="C55" sqref="C55"/>
    </sheetView>
  </sheetViews>
  <sheetFormatPr defaultRowHeight="12.5"/>
  <cols>
    <col min="1" max="1" width="38.6328125" style="2" customWidth="1"/>
    <col min="2" max="11" width="13.6328125" style="2" customWidth="1"/>
    <col min="12" max="16384" width="8.7265625" style="2"/>
  </cols>
  <sheetData>
    <row r="1" spans="1:18" ht="15" customHeight="1">
      <c r="A1" s="21" t="s">
        <v>63</v>
      </c>
      <c r="B1" s="13"/>
      <c r="C1" s="13"/>
      <c r="D1" s="13"/>
      <c r="E1" s="12"/>
      <c r="F1" s="50" t="s">
        <v>51</v>
      </c>
      <c r="H1" s="14"/>
      <c r="I1" s="14"/>
    </row>
    <row r="2" spans="1:18" ht="15" customHeight="1">
      <c r="A2" s="21" t="s">
        <v>61</v>
      </c>
      <c r="B2" s="12"/>
      <c r="C2" s="12"/>
      <c r="D2" s="12"/>
      <c r="E2" s="12"/>
      <c r="F2" s="51" t="s">
        <v>94</v>
      </c>
      <c r="H2" s="14"/>
      <c r="I2" s="14"/>
    </row>
    <row r="3" spans="1:18" ht="15" customHeight="1">
      <c r="A3" s="27" t="s">
        <v>62</v>
      </c>
      <c r="B3" s="22"/>
      <c r="C3" s="23"/>
      <c r="D3" s="22"/>
      <c r="E3" s="22"/>
      <c r="F3" s="52"/>
      <c r="H3" s="14"/>
      <c r="I3" s="14"/>
      <c r="J3" s="25"/>
      <c r="K3" s="25"/>
    </row>
    <row r="4" spans="1:18" ht="15" customHeight="1">
      <c r="A4" s="45"/>
      <c r="B4" s="80" t="s">
        <v>6</v>
      </c>
      <c r="C4" s="81"/>
      <c r="D4" s="82"/>
      <c r="E4" s="80" t="s">
        <v>52</v>
      </c>
      <c r="F4" s="81"/>
      <c r="G4" s="82"/>
      <c r="H4" s="77" t="s">
        <v>7</v>
      </c>
      <c r="I4" s="78"/>
      <c r="J4" s="79" t="s">
        <v>50</v>
      </c>
      <c r="K4" s="79"/>
    </row>
    <row r="5" spans="1:18" ht="15" customHeight="1">
      <c r="A5" s="46" t="s">
        <v>1</v>
      </c>
      <c r="B5" s="47" t="s">
        <v>2</v>
      </c>
      <c r="C5" s="79" t="s">
        <v>3</v>
      </c>
      <c r="D5" s="78"/>
      <c r="E5" s="47" t="s">
        <v>2</v>
      </c>
      <c r="F5" s="79" t="s">
        <v>3</v>
      </c>
      <c r="G5" s="78"/>
      <c r="H5" s="47" t="s">
        <v>2</v>
      </c>
      <c r="I5" s="46" t="s">
        <v>53</v>
      </c>
      <c r="J5" s="26" t="s">
        <v>2</v>
      </c>
      <c r="K5" s="26" t="s">
        <v>53</v>
      </c>
    </row>
    <row r="6" spans="1:18" ht="15" customHeight="1">
      <c r="A6" s="61" t="s">
        <v>65</v>
      </c>
      <c r="B6" s="47" t="s">
        <v>8</v>
      </c>
      <c r="C6" s="44" t="s">
        <v>9</v>
      </c>
      <c r="D6" s="46" t="s">
        <v>10</v>
      </c>
      <c r="E6" s="47" t="s">
        <v>8</v>
      </c>
      <c r="F6" s="44" t="s">
        <v>9</v>
      </c>
      <c r="G6" s="46" t="s">
        <v>10</v>
      </c>
      <c r="H6" s="47" t="s">
        <v>8</v>
      </c>
      <c r="I6" s="46" t="s">
        <v>8</v>
      </c>
      <c r="J6" s="44" t="s">
        <v>8</v>
      </c>
      <c r="K6" s="44" t="s">
        <v>8</v>
      </c>
    </row>
    <row r="7" spans="1:18" ht="15" customHeight="1">
      <c r="A7" s="31" t="s">
        <v>11</v>
      </c>
      <c r="B7" s="36">
        <v>69</v>
      </c>
      <c r="C7" s="36">
        <v>137</v>
      </c>
      <c r="D7" s="36">
        <v>139</v>
      </c>
      <c r="E7" s="36">
        <v>14</v>
      </c>
      <c r="F7" s="36">
        <v>21</v>
      </c>
      <c r="G7" s="36">
        <v>15</v>
      </c>
      <c r="H7" s="36">
        <f>B7+E7</f>
        <v>83</v>
      </c>
      <c r="I7" s="36">
        <f>C7+D7+F7+G7</f>
        <v>312</v>
      </c>
      <c r="J7" s="34">
        <f>H7/$H$47</f>
        <v>6.4008637310094853E-3</v>
      </c>
      <c r="K7" s="34">
        <f>I7/$I$47</f>
        <v>5.3586610217523851E-4</v>
      </c>
      <c r="M7" s="36"/>
      <c r="N7" s="36"/>
      <c r="O7" s="36"/>
      <c r="P7" s="36"/>
      <c r="Q7" s="36"/>
      <c r="R7" s="36"/>
    </row>
    <row r="8" spans="1:18" ht="15" customHeight="1">
      <c r="A8" s="31" t="s">
        <v>12</v>
      </c>
      <c r="B8" s="36">
        <v>167</v>
      </c>
      <c r="C8" s="36">
        <v>4593</v>
      </c>
      <c r="D8" s="36">
        <v>4716</v>
      </c>
      <c r="E8" s="36">
        <v>3</v>
      </c>
      <c r="F8" s="36">
        <v>29</v>
      </c>
      <c r="G8" s="36">
        <v>0</v>
      </c>
      <c r="H8" s="36">
        <f t="shared" ref="H8:H45" si="0">B8+E8</f>
        <v>170</v>
      </c>
      <c r="I8" s="36">
        <f t="shared" ref="I8:I45" si="1">C8+D8+F8+G8</f>
        <v>9338</v>
      </c>
      <c r="J8" s="34">
        <f t="shared" ref="J8:J45" si="2">H8/$H$47</f>
        <v>1.3110202822549549E-2</v>
      </c>
      <c r="K8" s="34">
        <f t="shared" ref="K8:K45" si="3">I8/$I$47</f>
        <v>1.6038197634975569E-2</v>
      </c>
      <c r="M8" s="36"/>
      <c r="N8" s="36"/>
      <c r="O8" s="36"/>
      <c r="P8" s="36"/>
      <c r="Q8" s="36"/>
      <c r="R8" s="36"/>
    </row>
    <row r="9" spans="1:18" ht="15" customHeight="1">
      <c r="A9" s="31" t="s">
        <v>13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f t="shared" si="0"/>
        <v>0</v>
      </c>
      <c r="I9" s="36">
        <f t="shared" si="1"/>
        <v>0</v>
      </c>
      <c r="J9" s="34">
        <f t="shared" si="2"/>
        <v>0</v>
      </c>
      <c r="K9" s="34">
        <f t="shared" si="3"/>
        <v>0</v>
      </c>
      <c r="M9" s="36"/>
      <c r="N9" s="36"/>
      <c r="O9" s="36"/>
      <c r="P9" s="36"/>
      <c r="Q9" s="36"/>
      <c r="R9" s="36"/>
    </row>
    <row r="10" spans="1:18" ht="15" customHeight="1">
      <c r="A10" s="31" t="s">
        <v>14</v>
      </c>
      <c r="B10" s="36">
        <v>78</v>
      </c>
      <c r="C10" s="36">
        <v>315</v>
      </c>
      <c r="D10" s="36">
        <v>269</v>
      </c>
      <c r="E10" s="36">
        <v>0</v>
      </c>
      <c r="F10" s="36">
        <v>0</v>
      </c>
      <c r="G10" s="36">
        <v>0</v>
      </c>
      <c r="H10" s="36">
        <f t="shared" si="0"/>
        <v>78</v>
      </c>
      <c r="I10" s="36">
        <f t="shared" si="1"/>
        <v>584</v>
      </c>
      <c r="J10" s="34">
        <f t="shared" si="2"/>
        <v>6.0152695303462636E-3</v>
      </c>
      <c r="K10" s="34">
        <f t="shared" si="3"/>
        <v>1.0030314220203184E-3</v>
      </c>
      <c r="M10" s="36"/>
      <c r="N10" s="36"/>
      <c r="O10" s="36"/>
      <c r="P10" s="36"/>
      <c r="Q10" s="36"/>
      <c r="R10" s="36"/>
    </row>
    <row r="11" spans="1:18" ht="15" customHeight="1">
      <c r="A11" s="31" t="s">
        <v>15</v>
      </c>
      <c r="B11" s="36">
        <v>4190</v>
      </c>
      <c r="C11" s="36">
        <v>94889</v>
      </c>
      <c r="D11" s="36">
        <v>100659</v>
      </c>
      <c r="E11" s="36">
        <v>2361</v>
      </c>
      <c r="F11" s="36">
        <v>74496</v>
      </c>
      <c r="G11" s="36">
        <v>43368</v>
      </c>
      <c r="H11" s="36">
        <f t="shared" si="0"/>
        <v>6551</v>
      </c>
      <c r="I11" s="36">
        <f t="shared" si="1"/>
        <v>313412</v>
      </c>
      <c r="J11" s="34">
        <f t="shared" si="2"/>
        <v>0.5052055217089535</v>
      </c>
      <c r="K11" s="34">
        <f t="shared" si="3"/>
        <v>0.53829123979149307</v>
      </c>
      <c r="M11" s="36"/>
      <c r="N11" s="36"/>
      <c r="O11" s="36"/>
      <c r="P11" s="36"/>
      <c r="Q11" s="36"/>
      <c r="R11" s="36"/>
    </row>
    <row r="12" spans="1:18" ht="15" customHeight="1">
      <c r="A12" s="31" t="s">
        <v>16</v>
      </c>
      <c r="B12" s="36">
        <v>266</v>
      </c>
      <c r="C12" s="36">
        <v>9232</v>
      </c>
      <c r="D12" s="36">
        <v>8558</v>
      </c>
      <c r="E12" s="36">
        <v>5</v>
      </c>
      <c r="F12" s="36">
        <v>0</v>
      </c>
      <c r="G12" s="36">
        <v>0</v>
      </c>
      <c r="H12" s="36">
        <f t="shared" si="0"/>
        <v>271</v>
      </c>
      <c r="I12" s="36">
        <f t="shared" si="1"/>
        <v>17790</v>
      </c>
      <c r="J12" s="34">
        <f t="shared" si="2"/>
        <v>2.0899205675946633E-2</v>
      </c>
      <c r="K12" s="34">
        <f t="shared" si="3"/>
        <v>3.055467294133812E-2</v>
      </c>
      <c r="M12" s="36"/>
      <c r="N12" s="36"/>
      <c r="O12" s="36"/>
      <c r="P12" s="36"/>
      <c r="Q12" s="36"/>
      <c r="R12" s="36"/>
    </row>
    <row r="13" spans="1:18" ht="15" customHeight="1">
      <c r="A13" s="31" t="s">
        <v>17</v>
      </c>
      <c r="B13" s="36">
        <v>256</v>
      </c>
      <c r="C13" s="36">
        <v>4954</v>
      </c>
      <c r="D13" s="36">
        <v>4938</v>
      </c>
      <c r="E13" s="36">
        <v>0</v>
      </c>
      <c r="F13" s="36">
        <v>0</v>
      </c>
      <c r="G13" s="36">
        <v>0</v>
      </c>
      <c r="H13" s="36">
        <f t="shared" si="0"/>
        <v>256</v>
      </c>
      <c r="I13" s="36">
        <f t="shared" si="1"/>
        <v>9892</v>
      </c>
      <c r="J13" s="34">
        <f t="shared" si="2"/>
        <v>1.9742423073956968E-2</v>
      </c>
      <c r="K13" s="34">
        <f t="shared" si="3"/>
        <v>1.6989703470248266E-2</v>
      </c>
      <c r="M13" s="36"/>
      <c r="N13" s="36"/>
      <c r="O13" s="36"/>
      <c r="P13" s="36"/>
      <c r="Q13" s="36"/>
      <c r="R13" s="36"/>
    </row>
    <row r="14" spans="1:18" ht="15" customHeight="1">
      <c r="A14" s="31" t="s">
        <v>18</v>
      </c>
      <c r="B14" s="36">
        <v>118</v>
      </c>
      <c r="C14" s="36">
        <v>1193</v>
      </c>
      <c r="D14" s="36">
        <v>1248</v>
      </c>
      <c r="E14" s="36">
        <v>0</v>
      </c>
      <c r="F14" s="36">
        <v>0</v>
      </c>
      <c r="G14" s="36">
        <v>0</v>
      </c>
      <c r="H14" s="36">
        <f t="shared" si="0"/>
        <v>118</v>
      </c>
      <c r="I14" s="36">
        <f t="shared" si="1"/>
        <v>2441</v>
      </c>
      <c r="J14" s="34">
        <f t="shared" si="2"/>
        <v>9.1000231356520404E-3</v>
      </c>
      <c r="K14" s="34">
        <f t="shared" si="3"/>
        <v>4.1924652416979397E-3</v>
      </c>
      <c r="M14" s="36"/>
      <c r="N14" s="36"/>
      <c r="O14" s="36"/>
      <c r="P14" s="36"/>
      <c r="Q14" s="36"/>
      <c r="R14" s="36"/>
    </row>
    <row r="15" spans="1:18" ht="15" customHeight="1">
      <c r="A15" s="31" t="s">
        <v>19</v>
      </c>
      <c r="B15" s="36">
        <v>44</v>
      </c>
      <c r="C15" s="36">
        <v>638</v>
      </c>
      <c r="D15" s="36">
        <v>907</v>
      </c>
      <c r="E15" s="36">
        <v>0</v>
      </c>
      <c r="F15" s="36">
        <v>0</v>
      </c>
      <c r="G15" s="36">
        <v>0</v>
      </c>
      <c r="H15" s="36">
        <f t="shared" si="0"/>
        <v>44</v>
      </c>
      <c r="I15" s="36">
        <f t="shared" si="1"/>
        <v>1545</v>
      </c>
      <c r="J15" s="34">
        <f t="shared" si="2"/>
        <v>3.3932289658363539E-3</v>
      </c>
      <c r="K15" s="34">
        <f t="shared" si="3"/>
        <v>2.6535677175023829E-3</v>
      </c>
      <c r="M15" s="36"/>
      <c r="N15" s="36"/>
      <c r="O15" s="36"/>
      <c r="P15" s="36"/>
      <c r="Q15" s="36"/>
      <c r="R15" s="36"/>
    </row>
    <row r="16" spans="1:18" ht="15" customHeight="1">
      <c r="A16" s="31" t="s">
        <v>20</v>
      </c>
      <c r="B16" s="36">
        <v>516</v>
      </c>
      <c r="C16" s="36">
        <v>20740</v>
      </c>
      <c r="D16" s="36">
        <v>19150</v>
      </c>
      <c r="E16" s="36">
        <v>50</v>
      </c>
      <c r="F16" s="36">
        <v>2</v>
      </c>
      <c r="G16" s="36">
        <v>9</v>
      </c>
      <c r="H16" s="36">
        <f t="shared" si="0"/>
        <v>566</v>
      </c>
      <c r="I16" s="36">
        <f t="shared" si="1"/>
        <v>39901</v>
      </c>
      <c r="J16" s="34">
        <f t="shared" si="2"/>
        <v>4.3649263515076732E-2</v>
      </c>
      <c r="K16" s="34">
        <f t="shared" si="3"/>
        <v>6.8530747893891644E-2</v>
      </c>
      <c r="M16" s="36"/>
      <c r="N16" s="36"/>
      <c r="O16" s="36"/>
      <c r="P16" s="36"/>
      <c r="Q16" s="36"/>
      <c r="R16" s="36"/>
    </row>
    <row r="17" spans="1:18" ht="15" customHeight="1">
      <c r="A17" s="31" t="s">
        <v>21</v>
      </c>
      <c r="B17" s="36">
        <v>35</v>
      </c>
      <c r="C17" s="36">
        <v>474</v>
      </c>
      <c r="D17" s="36">
        <v>413</v>
      </c>
      <c r="E17" s="36">
        <v>5</v>
      </c>
      <c r="F17" s="36">
        <v>0</v>
      </c>
      <c r="G17" s="36">
        <v>7</v>
      </c>
      <c r="H17" s="36">
        <f t="shared" si="0"/>
        <v>40</v>
      </c>
      <c r="I17" s="36">
        <f t="shared" si="1"/>
        <v>894</v>
      </c>
      <c r="J17" s="34">
        <f t="shared" si="2"/>
        <v>3.0847536053057764E-3</v>
      </c>
      <c r="K17" s="34">
        <f t="shared" si="3"/>
        <v>1.5354624850790488E-3</v>
      </c>
      <c r="M17" s="36"/>
      <c r="N17" s="36"/>
      <c r="O17" s="36"/>
      <c r="P17" s="36"/>
      <c r="Q17" s="36"/>
      <c r="R17" s="36"/>
    </row>
    <row r="18" spans="1:18" ht="15" customHeight="1">
      <c r="A18" s="31" t="s">
        <v>22</v>
      </c>
      <c r="B18" s="36">
        <v>102</v>
      </c>
      <c r="C18" s="36">
        <v>233</v>
      </c>
      <c r="D18" s="36">
        <v>281</v>
      </c>
      <c r="E18" s="36">
        <v>0</v>
      </c>
      <c r="F18" s="36">
        <v>0</v>
      </c>
      <c r="G18" s="36">
        <v>0</v>
      </c>
      <c r="H18" s="36">
        <f t="shared" si="0"/>
        <v>102</v>
      </c>
      <c r="I18" s="36">
        <f t="shared" si="1"/>
        <v>514</v>
      </c>
      <c r="J18" s="34">
        <f t="shared" si="2"/>
        <v>7.8661216935297287E-3</v>
      </c>
      <c r="K18" s="34">
        <f t="shared" si="3"/>
        <v>8.828050529425404E-4</v>
      </c>
      <c r="M18" s="36"/>
      <c r="N18" s="36"/>
      <c r="O18" s="36"/>
      <c r="P18" s="36"/>
      <c r="Q18" s="36"/>
      <c r="R18" s="36"/>
    </row>
    <row r="19" spans="1:18" ht="15" customHeight="1">
      <c r="A19" s="31" t="s">
        <v>23</v>
      </c>
      <c r="B19" s="36">
        <v>194</v>
      </c>
      <c r="C19" s="36">
        <v>1484</v>
      </c>
      <c r="D19" s="36">
        <v>1241</v>
      </c>
      <c r="E19" s="36">
        <v>0</v>
      </c>
      <c r="F19" s="36">
        <v>0</v>
      </c>
      <c r="G19" s="36">
        <v>0</v>
      </c>
      <c r="H19" s="36">
        <f t="shared" si="0"/>
        <v>194</v>
      </c>
      <c r="I19" s="36">
        <f t="shared" si="1"/>
        <v>2725</v>
      </c>
      <c r="J19" s="34">
        <f t="shared" si="2"/>
        <v>1.4961054985733014E-2</v>
      </c>
      <c r="K19" s="34">
        <f t="shared" si="3"/>
        <v>4.6802407962420675E-3</v>
      </c>
      <c r="M19" s="36"/>
      <c r="N19" s="36"/>
      <c r="O19" s="36"/>
      <c r="P19" s="36"/>
      <c r="Q19" s="36"/>
      <c r="R19" s="36"/>
    </row>
    <row r="20" spans="1:18" ht="15" customHeight="1">
      <c r="A20" s="31" t="s">
        <v>24</v>
      </c>
      <c r="B20" s="36">
        <v>46</v>
      </c>
      <c r="C20" s="36">
        <v>68</v>
      </c>
      <c r="D20" s="36">
        <v>56</v>
      </c>
      <c r="E20" s="36">
        <v>0</v>
      </c>
      <c r="F20" s="36">
        <v>0</v>
      </c>
      <c r="G20" s="36">
        <v>0</v>
      </c>
      <c r="H20" s="36">
        <f t="shared" si="0"/>
        <v>46</v>
      </c>
      <c r="I20" s="36">
        <f t="shared" si="1"/>
        <v>124</v>
      </c>
      <c r="J20" s="34">
        <f t="shared" si="2"/>
        <v>3.5474666461016427E-3</v>
      </c>
      <c r="K20" s="34">
        <f t="shared" si="3"/>
        <v>2.1297242522349223E-4</v>
      </c>
      <c r="M20" s="36"/>
      <c r="N20" s="36"/>
      <c r="O20" s="36"/>
      <c r="P20" s="36"/>
      <c r="Q20" s="36"/>
      <c r="R20" s="36"/>
    </row>
    <row r="21" spans="1:18" ht="15" customHeight="1">
      <c r="A21" s="31" t="s">
        <v>25</v>
      </c>
      <c r="B21" s="36">
        <v>46</v>
      </c>
      <c r="C21" s="36">
        <v>42</v>
      </c>
      <c r="D21" s="36">
        <v>74</v>
      </c>
      <c r="E21" s="36">
        <v>0</v>
      </c>
      <c r="F21" s="36">
        <v>0</v>
      </c>
      <c r="G21" s="36">
        <v>0</v>
      </c>
      <c r="H21" s="36">
        <f t="shared" si="0"/>
        <v>46</v>
      </c>
      <c r="I21" s="36">
        <f t="shared" si="1"/>
        <v>116</v>
      </c>
      <c r="J21" s="34">
        <f t="shared" si="2"/>
        <v>3.5474666461016427E-3</v>
      </c>
      <c r="K21" s="34">
        <f t="shared" si="3"/>
        <v>1.9923226875746047E-4</v>
      </c>
      <c r="M21" s="36"/>
      <c r="N21" s="36"/>
      <c r="O21" s="36"/>
      <c r="P21" s="36"/>
      <c r="Q21" s="36"/>
      <c r="R21" s="36"/>
    </row>
    <row r="22" spans="1:18" ht="15" customHeight="1">
      <c r="A22" s="31" t="s">
        <v>26</v>
      </c>
      <c r="B22" s="36">
        <v>26</v>
      </c>
      <c r="C22" s="36">
        <v>44</v>
      </c>
      <c r="D22" s="36">
        <v>79</v>
      </c>
      <c r="E22" s="36">
        <v>0</v>
      </c>
      <c r="F22" s="36">
        <v>0</v>
      </c>
      <c r="G22" s="36">
        <v>0</v>
      </c>
      <c r="H22" s="36">
        <f t="shared" si="0"/>
        <v>26</v>
      </c>
      <c r="I22" s="36">
        <f t="shared" si="1"/>
        <v>123</v>
      </c>
      <c r="J22" s="34">
        <f t="shared" si="2"/>
        <v>2.0050898434487547E-3</v>
      </c>
      <c r="K22" s="34">
        <f t="shared" si="3"/>
        <v>2.1125490566523827E-4</v>
      </c>
      <c r="M22" s="36"/>
      <c r="N22" s="36"/>
      <c r="O22" s="36"/>
      <c r="P22" s="36"/>
      <c r="Q22" s="36"/>
      <c r="R22" s="36"/>
    </row>
    <row r="23" spans="1:18" ht="15" customHeight="1">
      <c r="A23" s="31" t="s">
        <v>27</v>
      </c>
      <c r="B23" s="36">
        <v>37</v>
      </c>
      <c r="C23" s="36">
        <v>962</v>
      </c>
      <c r="D23" s="36">
        <v>945</v>
      </c>
      <c r="E23" s="36">
        <v>0</v>
      </c>
      <c r="F23" s="36">
        <v>0</v>
      </c>
      <c r="G23" s="36">
        <v>0</v>
      </c>
      <c r="H23" s="36">
        <f t="shared" si="0"/>
        <v>37</v>
      </c>
      <c r="I23" s="36">
        <f t="shared" si="1"/>
        <v>1907</v>
      </c>
      <c r="J23" s="34">
        <f t="shared" si="2"/>
        <v>2.853397084907843E-3</v>
      </c>
      <c r="K23" s="34">
        <f t="shared" si="3"/>
        <v>3.2753097975903199E-3</v>
      </c>
      <c r="M23" s="36"/>
      <c r="N23" s="36"/>
      <c r="O23" s="36"/>
      <c r="P23" s="36"/>
      <c r="Q23" s="36"/>
      <c r="R23" s="36"/>
    </row>
    <row r="24" spans="1:18" ht="15" customHeight="1">
      <c r="A24" s="31" t="s">
        <v>28</v>
      </c>
      <c r="B24" s="36">
        <v>118</v>
      </c>
      <c r="C24" s="36">
        <v>1000</v>
      </c>
      <c r="D24" s="36">
        <v>905</v>
      </c>
      <c r="E24" s="36">
        <v>0</v>
      </c>
      <c r="F24" s="36">
        <v>0</v>
      </c>
      <c r="G24" s="36">
        <v>0</v>
      </c>
      <c r="H24" s="36">
        <f t="shared" si="0"/>
        <v>118</v>
      </c>
      <c r="I24" s="36">
        <f t="shared" si="1"/>
        <v>1905</v>
      </c>
      <c r="J24" s="34">
        <f t="shared" si="2"/>
        <v>9.1000231356520404E-3</v>
      </c>
      <c r="K24" s="34">
        <f t="shared" si="3"/>
        <v>3.2718747584738121E-3</v>
      </c>
      <c r="M24" s="36"/>
      <c r="N24" s="36"/>
      <c r="O24" s="36"/>
      <c r="P24" s="36"/>
      <c r="Q24" s="36"/>
      <c r="R24" s="36"/>
    </row>
    <row r="25" spans="1:18" ht="15" customHeight="1">
      <c r="A25" s="31" t="s">
        <v>29</v>
      </c>
      <c r="B25" s="36">
        <v>210</v>
      </c>
      <c r="C25" s="36">
        <v>4736</v>
      </c>
      <c r="D25" s="36">
        <v>4175</v>
      </c>
      <c r="E25" s="36">
        <v>22</v>
      </c>
      <c r="F25" s="36">
        <v>11</v>
      </c>
      <c r="G25" s="36">
        <v>21</v>
      </c>
      <c r="H25" s="36">
        <f t="shared" si="0"/>
        <v>232</v>
      </c>
      <c r="I25" s="36">
        <f t="shared" si="1"/>
        <v>8943</v>
      </c>
      <c r="J25" s="34">
        <f t="shared" si="2"/>
        <v>1.7891570910773501E-2</v>
      </c>
      <c r="K25" s="34">
        <f t="shared" si="3"/>
        <v>1.535977740946525E-2</v>
      </c>
      <c r="M25" s="36"/>
      <c r="N25" s="36"/>
      <c r="O25" s="36"/>
      <c r="P25" s="36"/>
      <c r="Q25" s="36"/>
      <c r="R25" s="36"/>
    </row>
    <row r="26" spans="1:18" ht="15" customHeight="1">
      <c r="A26" s="31" t="s">
        <v>30</v>
      </c>
      <c r="B26" s="36">
        <v>237</v>
      </c>
      <c r="C26" s="36">
        <v>5399</v>
      </c>
      <c r="D26" s="36">
        <v>4889</v>
      </c>
      <c r="E26" s="36">
        <v>4</v>
      </c>
      <c r="F26" s="36">
        <v>170</v>
      </c>
      <c r="G26" s="36">
        <v>10</v>
      </c>
      <c r="H26" s="36">
        <f t="shared" si="0"/>
        <v>241</v>
      </c>
      <c r="I26" s="36">
        <f t="shared" si="1"/>
        <v>10468</v>
      </c>
      <c r="J26" s="34">
        <f t="shared" si="2"/>
        <v>1.8585640471967303E-2</v>
      </c>
      <c r="K26" s="34">
        <f t="shared" si="3"/>
        <v>1.7978994735802552E-2</v>
      </c>
      <c r="M26" s="36"/>
      <c r="N26" s="36"/>
      <c r="O26" s="36"/>
      <c r="P26" s="36"/>
      <c r="Q26" s="36"/>
      <c r="R26" s="36"/>
    </row>
    <row r="27" spans="1:18" ht="15" customHeight="1">
      <c r="A27" s="31" t="s">
        <v>31</v>
      </c>
      <c r="B27" s="36">
        <v>26</v>
      </c>
      <c r="C27" s="36">
        <v>46</v>
      </c>
      <c r="D27" s="36">
        <v>77</v>
      </c>
      <c r="E27" s="36">
        <v>0</v>
      </c>
      <c r="F27" s="36">
        <v>0</v>
      </c>
      <c r="G27" s="36">
        <v>0</v>
      </c>
      <c r="H27" s="36">
        <f t="shared" si="0"/>
        <v>26</v>
      </c>
      <c r="I27" s="36">
        <f t="shared" si="1"/>
        <v>123</v>
      </c>
      <c r="J27" s="34">
        <f t="shared" si="2"/>
        <v>2.0050898434487547E-3</v>
      </c>
      <c r="K27" s="34">
        <f t="shared" si="3"/>
        <v>2.1125490566523827E-4</v>
      </c>
      <c r="M27" s="36"/>
      <c r="N27" s="36"/>
      <c r="O27" s="36"/>
      <c r="P27" s="36"/>
      <c r="Q27" s="36"/>
      <c r="R27" s="36"/>
    </row>
    <row r="28" spans="1:18" ht="15" customHeight="1">
      <c r="A28" s="31" t="s">
        <v>32</v>
      </c>
      <c r="B28" s="36">
        <v>54</v>
      </c>
      <c r="C28" s="36">
        <v>480</v>
      </c>
      <c r="D28" s="36">
        <v>551</v>
      </c>
      <c r="E28" s="36">
        <v>0</v>
      </c>
      <c r="F28" s="36">
        <v>0</v>
      </c>
      <c r="G28" s="36">
        <v>0</v>
      </c>
      <c r="H28" s="36">
        <f t="shared" si="0"/>
        <v>54</v>
      </c>
      <c r="I28" s="36">
        <f t="shared" si="1"/>
        <v>1031</v>
      </c>
      <c r="J28" s="34">
        <f t="shared" si="2"/>
        <v>4.1644173671627977E-3</v>
      </c>
      <c r="K28" s="34">
        <f t="shared" si="3"/>
        <v>1.7707626645598426E-3</v>
      </c>
      <c r="M28" s="36"/>
      <c r="N28" s="36"/>
      <c r="O28" s="36"/>
      <c r="P28" s="36"/>
      <c r="Q28" s="36"/>
      <c r="R28" s="36"/>
    </row>
    <row r="29" spans="1:18" ht="15" customHeight="1">
      <c r="A29" s="31" t="s">
        <v>33</v>
      </c>
      <c r="B29" s="36">
        <v>102</v>
      </c>
      <c r="C29" s="36">
        <v>501</v>
      </c>
      <c r="D29" s="36">
        <v>437</v>
      </c>
      <c r="E29" s="36">
        <v>0</v>
      </c>
      <c r="F29" s="36">
        <v>0</v>
      </c>
      <c r="G29" s="36">
        <v>0</v>
      </c>
      <c r="H29" s="36">
        <f t="shared" si="0"/>
        <v>102</v>
      </c>
      <c r="I29" s="36">
        <f t="shared" si="1"/>
        <v>938</v>
      </c>
      <c r="J29" s="34">
        <f t="shared" si="2"/>
        <v>7.8661216935297287E-3</v>
      </c>
      <c r="K29" s="34">
        <f t="shared" si="3"/>
        <v>1.6110333456422236E-3</v>
      </c>
      <c r="M29" s="36"/>
      <c r="N29" s="36"/>
      <c r="O29" s="36"/>
      <c r="P29" s="36"/>
      <c r="Q29" s="36"/>
      <c r="R29" s="36"/>
    </row>
    <row r="30" spans="1:18" ht="15" customHeight="1">
      <c r="A30" s="31" t="s">
        <v>34</v>
      </c>
      <c r="B30" s="36">
        <v>212</v>
      </c>
      <c r="C30" s="36">
        <v>2436</v>
      </c>
      <c r="D30" s="36">
        <v>1914</v>
      </c>
      <c r="E30" s="36">
        <v>0</v>
      </c>
      <c r="F30" s="36">
        <v>0</v>
      </c>
      <c r="G30" s="36">
        <v>0</v>
      </c>
      <c r="H30" s="36">
        <f t="shared" si="0"/>
        <v>212</v>
      </c>
      <c r="I30" s="36">
        <f t="shared" si="1"/>
        <v>4350</v>
      </c>
      <c r="J30" s="34">
        <f t="shared" si="2"/>
        <v>1.6349194108120614E-2</v>
      </c>
      <c r="K30" s="34">
        <f t="shared" si="3"/>
        <v>7.4712100784047678E-3</v>
      </c>
      <c r="M30" s="36"/>
      <c r="N30" s="36"/>
      <c r="O30" s="36"/>
      <c r="P30" s="36"/>
      <c r="Q30" s="36"/>
      <c r="R30" s="36"/>
    </row>
    <row r="31" spans="1:18" ht="15" customHeight="1">
      <c r="A31" s="31" t="s">
        <v>35</v>
      </c>
      <c r="B31" s="36">
        <v>140</v>
      </c>
      <c r="C31" s="36">
        <v>911</v>
      </c>
      <c r="D31" s="36">
        <v>860</v>
      </c>
      <c r="E31" s="36">
        <v>0</v>
      </c>
      <c r="F31" s="36">
        <v>0</v>
      </c>
      <c r="G31" s="36">
        <v>0</v>
      </c>
      <c r="H31" s="36">
        <f t="shared" si="0"/>
        <v>140</v>
      </c>
      <c r="I31" s="36">
        <f t="shared" si="1"/>
        <v>1771</v>
      </c>
      <c r="J31" s="34">
        <f t="shared" si="2"/>
        <v>1.0796637618570217E-2</v>
      </c>
      <c r="K31" s="34">
        <f t="shared" si="3"/>
        <v>3.0417271376677801E-3</v>
      </c>
      <c r="M31" s="36"/>
      <c r="N31" s="36"/>
      <c r="O31" s="36"/>
      <c r="P31" s="36"/>
      <c r="Q31" s="36"/>
      <c r="R31" s="36"/>
    </row>
    <row r="32" spans="1:18" ht="15" customHeight="1">
      <c r="A32" s="31" t="s">
        <v>36</v>
      </c>
      <c r="B32" s="36">
        <v>266</v>
      </c>
      <c r="C32" s="36">
        <v>4806</v>
      </c>
      <c r="D32" s="36">
        <v>4616</v>
      </c>
      <c r="E32" s="36">
        <v>25</v>
      </c>
      <c r="F32" s="36">
        <v>0</v>
      </c>
      <c r="G32" s="36">
        <v>27</v>
      </c>
      <c r="H32" s="36">
        <f t="shared" si="0"/>
        <v>291</v>
      </c>
      <c r="I32" s="36">
        <f t="shared" si="1"/>
        <v>9449</v>
      </c>
      <c r="J32" s="34">
        <f t="shared" si="2"/>
        <v>2.2441582478599523E-2</v>
      </c>
      <c r="K32" s="34">
        <f t="shared" si="3"/>
        <v>1.6228842305941758E-2</v>
      </c>
      <c r="M32" s="36"/>
      <c r="N32" s="36"/>
      <c r="O32" s="36"/>
      <c r="P32" s="36"/>
      <c r="Q32" s="36"/>
      <c r="R32" s="36"/>
    </row>
    <row r="33" spans="1:18" ht="15" customHeight="1">
      <c r="A33" s="31" t="s">
        <v>37</v>
      </c>
      <c r="B33" s="36">
        <v>276</v>
      </c>
      <c r="C33" s="36">
        <v>7402</v>
      </c>
      <c r="D33" s="36">
        <v>6851</v>
      </c>
      <c r="E33" s="36">
        <v>0</v>
      </c>
      <c r="F33" s="36">
        <v>0</v>
      </c>
      <c r="G33" s="36">
        <v>0</v>
      </c>
      <c r="H33" s="36">
        <f t="shared" si="0"/>
        <v>276</v>
      </c>
      <c r="I33" s="36">
        <f t="shared" si="1"/>
        <v>14253</v>
      </c>
      <c r="J33" s="34">
        <f t="shared" si="2"/>
        <v>2.1284799876609854E-2</v>
      </c>
      <c r="K33" s="34">
        <f t="shared" si="3"/>
        <v>2.447980626379383E-2</v>
      </c>
      <c r="M33" s="36"/>
      <c r="N33" s="36"/>
      <c r="O33" s="36"/>
      <c r="P33" s="36"/>
      <c r="Q33" s="36"/>
      <c r="R33" s="36"/>
    </row>
    <row r="34" spans="1:18" ht="15" customHeight="1">
      <c r="A34" s="31" t="s">
        <v>38</v>
      </c>
      <c r="B34" s="36">
        <v>162</v>
      </c>
      <c r="C34" s="36">
        <v>1484</v>
      </c>
      <c r="D34" s="36">
        <v>1260</v>
      </c>
      <c r="E34" s="36">
        <v>0</v>
      </c>
      <c r="F34" s="36">
        <v>0</v>
      </c>
      <c r="G34" s="36">
        <v>0</v>
      </c>
      <c r="H34" s="36">
        <f t="shared" si="0"/>
        <v>162</v>
      </c>
      <c r="I34" s="36">
        <f t="shared" si="1"/>
        <v>2744</v>
      </c>
      <c r="J34" s="34">
        <f t="shared" si="2"/>
        <v>1.2493252101488394E-2</v>
      </c>
      <c r="K34" s="34">
        <f t="shared" si="3"/>
        <v>4.7128736678488927E-3</v>
      </c>
      <c r="M34" s="36"/>
      <c r="N34" s="36"/>
      <c r="O34" s="36"/>
      <c r="P34" s="36"/>
      <c r="Q34" s="36"/>
      <c r="R34" s="36"/>
    </row>
    <row r="35" spans="1:18" ht="15" customHeight="1">
      <c r="A35" s="31" t="s">
        <v>39</v>
      </c>
      <c r="B35" s="36">
        <v>2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f t="shared" si="0"/>
        <v>2</v>
      </c>
      <c r="I35" s="36">
        <f t="shared" si="1"/>
        <v>0</v>
      </c>
      <c r="J35" s="34">
        <f t="shared" si="2"/>
        <v>1.5423768026528881E-4</v>
      </c>
      <c r="K35" s="34">
        <f t="shared" si="3"/>
        <v>0</v>
      </c>
      <c r="M35" s="36"/>
      <c r="N35" s="36"/>
      <c r="O35" s="36"/>
      <c r="P35" s="36"/>
      <c r="Q35" s="36"/>
      <c r="R35" s="36"/>
    </row>
    <row r="36" spans="1:18" ht="15" customHeight="1">
      <c r="A36" s="31" t="s">
        <v>40</v>
      </c>
      <c r="B36" s="36">
        <v>184</v>
      </c>
      <c r="C36" s="36">
        <v>2820</v>
      </c>
      <c r="D36" s="36">
        <v>2523</v>
      </c>
      <c r="E36" s="36">
        <v>0</v>
      </c>
      <c r="F36" s="36">
        <v>0</v>
      </c>
      <c r="G36" s="36">
        <v>0</v>
      </c>
      <c r="H36" s="36">
        <f t="shared" si="0"/>
        <v>184</v>
      </c>
      <c r="I36" s="36">
        <f t="shared" si="1"/>
        <v>5343</v>
      </c>
      <c r="J36" s="34">
        <f t="shared" si="2"/>
        <v>1.4189866584406571E-2</v>
      </c>
      <c r="K36" s="34">
        <f t="shared" si="3"/>
        <v>9.1767069997509589E-3</v>
      </c>
      <c r="M36" s="36"/>
      <c r="N36" s="36"/>
      <c r="O36" s="36"/>
      <c r="P36" s="36"/>
      <c r="Q36" s="36"/>
      <c r="R36" s="36"/>
    </row>
    <row r="37" spans="1:18" ht="15" customHeight="1">
      <c r="A37" s="31" t="s">
        <v>41</v>
      </c>
      <c r="B37" s="36">
        <v>448</v>
      </c>
      <c r="C37" s="36">
        <v>12982</v>
      </c>
      <c r="D37" s="36">
        <v>12294</v>
      </c>
      <c r="E37" s="36">
        <v>2</v>
      </c>
      <c r="F37" s="36">
        <v>0</v>
      </c>
      <c r="G37" s="36">
        <v>1</v>
      </c>
      <c r="H37" s="36">
        <f t="shared" si="0"/>
        <v>450</v>
      </c>
      <c r="I37" s="36">
        <f t="shared" si="1"/>
        <v>25277</v>
      </c>
      <c r="J37" s="34">
        <f t="shared" si="2"/>
        <v>3.4703478059689985E-2</v>
      </c>
      <c r="K37" s="34">
        <f t="shared" si="3"/>
        <v>4.3413741873985591E-2</v>
      </c>
      <c r="M37" s="36"/>
      <c r="N37" s="36"/>
      <c r="O37" s="36"/>
      <c r="P37" s="36"/>
      <c r="Q37" s="36"/>
      <c r="R37" s="36"/>
    </row>
    <row r="38" spans="1:18" ht="15" customHeight="1">
      <c r="A38" s="31" t="s">
        <v>42</v>
      </c>
      <c r="B38" s="36">
        <v>230</v>
      </c>
      <c r="C38" s="36">
        <v>4073</v>
      </c>
      <c r="D38" s="36">
        <v>3723</v>
      </c>
      <c r="E38" s="36">
        <v>3</v>
      </c>
      <c r="F38" s="36">
        <v>0</v>
      </c>
      <c r="G38" s="36">
        <v>1</v>
      </c>
      <c r="H38" s="36">
        <f t="shared" si="0"/>
        <v>233</v>
      </c>
      <c r="I38" s="36">
        <f t="shared" si="1"/>
        <v>7797</v>
      </c>
      <c r="J38" s="34">
        <f t="shared" si="2"/>
        <v>1.7968689750906146E-2</v>
      </c>
      <c r="K38" s="34">
        <f t="shared" si="3"/>
        <v>1.3391499995706201E-2</v>
      </c>
      <c r="M38" s="36"/>
      <c r="N38" s="36"/>
      <c r="O38" s="36"/>
      <c r="P38" s="36"/>
      <c r="Q38" s="36"/>
      <c r="R38" s="36"/>
    </row>
    <row r="39" spans="1:18" ht="15" customHeight="1">
      <c r="A39" s="31" t="s">
        <v>43</v>
      </c>
      <c r="B39" s="36">
        <v>328</v>
      </c>
      <c r="C39" s="36">
        <v>7264</v>
      </c>
      <c r="D39" s="36">
        <v>6832</v>
      </c>
      <c r="E39" s="36">
        <v>9</v>
      </c>
      <c r="F39" s="36">
        <v>20</v>
      </c>
      <c r="G39" s="36">
        <v>34</v>
      </c>
      <c r="H39" s="36">
        <f t="shared" si="0"/>
        <v>337</v>
      </c>
      <c r="I39" s="36">
        <f t="shared" si="1"/>
        <v>14150</v>
      </c>
      <c r="J39" s="34">
        <f t="shared" si="2"/>
        <v>2.5989049124701163E-2</v>
      </c>
      <c r="K39" s="34">
        <f t="shared" si="3"/>
        <v>2.4302901749293671E-2</v>
      </c>
      <c r="M39" s="36"/>
      <c r="N39" s="36"/>
      <c r="O39" s="36"/>
      <c r="P39" s="36"/>
      <c r="Q39" s="36"/>
      <c r="R39" s="36"/>
    </row>
    <row r="40" spans="1:18" ht="15" customHeight="1">
      <c r="A40" s="31" t="s">
        <v>44</v>
      </c>
      <c r="B40" s="36">
        <v>64</v>
      </c>
      <c r="C40" s="36">
        <v>629</v>
      </c>
      <c r="D40" s="36">
        <v>489</v>
      </c>
      <c r="E40" s="36">
        <v>0</v>
      </c>
      <c r="F40" s="36">
        <v>0</v>
      </c>
      <c r="G40" s="36">
        <v>0</v>
      </c>
      <c r="H40" s="36">
        <f t="shared" si="0"/>
        <v>64</v>
      </c>
      <c r="I40" s="36">
        <f t="shared" si="1"/>
        <v>1118</v>
      </c>
      <c r="J40" s="34">
        <f t="shared" si="2"/>
        <v>4.9356057684892419E-3</v>
      </c>
      <c r="K40" s="34">
        <f t="shared" si="3"/>
        <v>1.920186866127938E-3</v>
      </c>
      <c r="M40" s="36"/>
      <c r="N40" s="36"/>
      <c r="O40" s="36"/>
      <c r="P40" s="36"/>
      <c r="Q40" s="36"/>
      <c r="R40" s="36"/>
    </row>
    <row r="41" spans="1:18" ht="15" customHeight="1">
      <c r="A41" s="31" t="s">
        <v>45</v>
      </c>
      <c r="B41" s="36">
        <v>82</v>
      </c>
      <c r="C41" s="36">
        <v>556</v>
      </c>
      <c r="D41" s="36">
        <v>374</v>
      </c>
      <c r="E41" s="36">
        <v>0</v>
      </c>
      <c r="F41" s="36">
        <v>0</v>
      </c>
      <c r="G41" s="36">
        <v>0</v>
      </c>
      <c r="H41" s="36">
        <f t="shared" si="0"/>
        <v>82</v>
      </c>
      <c r="I41" s="36">
        <f t="shared" si="1"/>
        <v>930</v>
      </c>
      <c r="J41" s="34">
        <f t="shared" si="2"/>
        <v>6.3237448908768411E-3</v>
      </c>
      <c r="K41" s="34">
        <f t="shared" si="3"/>
        <v>1.5972931891761917E-3</v>
      </c>
      <c r="M41" s="36"/>
      <c r="N41" s="36"/>
      <c r="O41" s="36"/>
      <c r="P41" s="36"/>
      <c r="Q41" s="36"/>
      <c r="R41" s="36"/>
    </row>
    <row r="42" spans="1:18" ht="15" customHeight="1">
      <c r="A42" s="31" t="s">
        <v>46</v>
      </c>
      <c r="B42" s="36">
        <v>85</v>
      </c>
      <c r="C42" s="36">
        <v>246</v>
      </c>
      <c r="D42" s="36">
        <v>257</v>
      </c>
      <c r="E42" s="36">
        <v>0</v>
      </c>
      <c r="F42" s="36">
        <v>0</v>
      </c>
      <c r="G42" s="36">
        <v>0</v>
      </c>
      <c r="H42" s="36">
        <f t="shared" si="0"/>
        <v>85</v>
      </c>
      <c r="I42" s="36">
        <f t="shared" si="1"/>
        <v>503</v>
      </c>
      <c r="J42" s="34">
        <f t="shared" si="2"/>
        <v>6.5551014112747745E-3</v>
      </c>
      <c r="K42" s="34">
        <f t="shared" si="3"/>
        <v>8.6391233780174674E-4</v>
      </c>
      <c r="M42" s="36"/>
      <c r="N42" s="36"/>
      <c r="O42" s="36"/>
      <c r="P42" s="36"/>
      <c r="Q42" s="36"/>
      <c r="R42" s="36"/>
    </row>
    <row r="43" spans="1:18" ht="15" customHeight="1">
      <c r="A43" s="31" t="s">
        <v>47</v>
      </c>
      <c r="B43" s="36">
        <v>52</v>
      </c>
      <c r="C43" s="36">
        <v>269</v>
      </c>
      <c r="D43" s="36">
        <v>324</v>
      </c>
      <c r="E43" s="36">
        <v>0</v>
      </c>
      <c r="F43" s="36">
        <v>0</v>
      </c>
      <c r="G43" s="36">
        <v>0</v>
      </c>
      <c r="H43" s="36">
        <f t="shared" si="0"/>
        <v>52</v>
      </c>
      <c r="I43" s="36">
        <f t="shared" si="1"/>
        <v>593</v>
      </c>
      <c r="J43" s="34">
        <f t="shared" si="2"/>
        <v>4.0101796868975094E-3</v>
      </c>
      <c r="K43" s="34">
        <f t="shared" si="3"/>
        <v>1.0184890980446039E-3</v>
      </c>
      <c r="M43" s="36"/>
      <c r="N43" s="36"/>
      <c r="O43" s="36"/>
      <c r="P43" s="36"/>
      <c r="Q43" s="36"/>
      <c r="R43" s="36"/>
    </row>
    <row r="44" spans="1:18" ht="15" customHeight="1">
      <c r="A44" s="31" t="s">
        <v>48</v>
      </c>
      <c r="B44" s="36">
        <v>641</v>
      </c>
      <c r="C44" s="36">
        <v>22819</v>
      </c>
      <c r="D44" s="36">
        <v>23543</v>
      </c>
      <c r="E44" s="36">
        <v>237</v>
      </c>
      <c r="F44" s="36">
        <v>12732</v>
      </c>
      <c r="G44" s="36">
        <v>8105</v>
      </c>
      <c r="H44" s="36">
        <f t="shared" si="0"/>
        <v>878</v>
      </c>
      <c r="I44" s="36">
        <f t="shared" si="1"/>
        <v>67199</v>
      </c>
      <c r="J44" s="34">
        <f t="shared" si="2"/>
        <v>6.7710341636461793E-2</v>
      </c>
      <c r="K44" s="34">
        <f t="shared" si="3"/>
        <v>0.1154155967951085</v>
      </c>
      <c r="M44" s="36"/>
      <c r="N44" s="36"/>
      <c r="O44" s="36"/>
      <c r="P44" s="36"/>
      <c r="Q44" s="36"/>
      <c r="R44" s="36"/>
    </row>
    <row r="45" spans="1:18" ht="15" customHeight="1">
      <c r="A45" s="31" t="s">
        <v>49</v>
      </c>
      <c r="B45" s="36">
        <v>118</v>
      </c>
      <c r="C45" s="36">
        <v>981</v>
      </c>
      <c r="D45" s="36">
        <v>751</v>
      </c>
      <c r="E45" s="36">
        <v>0</v>
      </c>
      <c r="F45" s="36">
        <v>0</v>
      </c>
      <c r="G45" s="36">
        <v>0</v>
      </c>
      <c r="H45" s="36">
        <f t="shared" si="0"/>
        <v>118</v>
      </c>
      <c r="I45" s="36">
        <f t="shared" si="1"/>
        <v>1732</v>
      </c>
      <c r="J45" s="28">
        <f t="shared" si="2"/>
        <v>9.1000231356520404E-3</v>
      </c>
      <c r="K45" s="28">
        <f t="shared" si="3"/>
        <v>2.9747438748958755E-3</v>
      </c>
      <c r="M45" s="36"/>
      <c r="N45" s="36"/>
      <c r="O45" s="36"/>
      <c r="P45" s="36"/>
      <c r="Q45" s="36"/>
      <c r="R45" s="36"/>
    </row>
    <row r="46" spans="1:18" ht="5" customHeight="1">
      <c r="A46" s="12"/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18" ht="15" customHeight="1">
      <c r="A47" s="49" t="s">
        <v>4</v>
      </c>
      <c r="B47" s="40">
        <f>SUM(B7:B46)</f>
        <v>10227</v>
      </c>
      <c r="C47" s="40">
        <f t="shared" ref="C47:G47" si="4">SUM(C7:C46)</f>
        <v>221838</v>
      </c>
      <c r="D47" s="57">
        <f t="shared" si="4"/>
        <v>221318</v>
      </c>
      <c r="E47" s="40">
        <f t="shared" si="4"/>
        <v>2740</v>
      </c>
      <c r="F47" s="40">
        <f t="shared" si="4"/>
        <v>87481</v>
      </c>
      <c r="G47" s="57">
        <f t="shared" si="4"/>
        <v>51598</v>
      </c>
      <c r="H47" s="40">
        <f t="shared" ref="H47:I47" si="5">SUM(H7:H45)</f>
        <v>12967</v>
      </c>
      <c r="I47" s="57">
        <f t="shared" si="5"/>
        <v>582235</v>
      </c>
      <c r="J47" s="30">
        <f>SUM(J7:J45)</f>
        <v>1</v>
      </c>
      <c r="K47" s="30">
        <f>SUM(K7:K45)</f>
        <v>1.0000000000000002</v>
      </c>
    </row>
    <row r="48" spans="1:18" ht="5" customHeight="1">
      <c r="A48" s="56"/>
      <c r="B48" s="16"/>
      <c r="C48" s="16"/>
      <c r="D48" s="16"/>
      <c r="E48" s="16"/>
      <c r="F48" s="16"/>
      <c r="G48" s="16"/>
      <c r="H48" s="16"/>
      <c r="I48" s="16"/>
      <c r="J48" s="17"/>
      <c r="K48" s="17"/>
    </row>
    <row r="49" spans="1:11" ht="15" customHeight="1">
      <c r="A49" s="62" t="s">
        <v>77</v>
      </c>
      <c r="B49" s="36">
        <v>22238</v>
      </c>
      <c r="C49" s="36">
        <v>870171</v>
      </c>
      <c r="D49" s="36">
        <v>868512</v>
      </c>
      <c r="E49" s="36">
        <v>44589</v>
      </c>
      <c r="F49" s="38">
        <v>3477906</v>
      </c>
      <c r="G49" s="38">
        <v>3211319</v>
      </c>
      <c r="H49" s="36">
        <f>B49+E49</f>
        <v>66827</v>
      </c>
      <c r="I49" s="38">
        <f>C49+D49+F49+G49</f>
        <v>8427908</v>
      </c>
      <c r="J49" s="16"/>
      <c r="K49" s="16"/>
    </row>
    <row r="50" spans="1:11" ht="15" customHeight="1">
      <c r="A50" s="62" t="s">
        <v>87</v>
      </c>
      <c r="B50" s="36">
        <f>B47</f>
        <v>10227</v>
      </c>
      <c r="C50" s="36">
        <f t="shared" ref="C50:I50" si="6">C47</f>
        <v>221838</v>
      </c>
      <c r="D50" s="36">
        <f t="shared" si="6"/>
        <v>221318</v>
      </c>
      <c r="E50" s="36">
        <f t="shared" si="6"/>
        <v>2740</v>
      </c>
      <c r="F50" s="36">
        <f t="shared" si="6"/>
        <v>87481</v>
      </c>
      <c r="G50" s="36">
        <f t="shared" si="6"/>
        <v>51598</v>
      </c>
      <c r="H50" s="36">
        <f t="shared" si="6"/>
        <v>12967</v>
      </c>
      <c r="I50" s="36">
        <f t="shared" si="6"/>
        <v>582235</v>
      </c>
      <c r="J50" s="16"/>
      <c r="K50" s="16"/>
    </row>
    <row r="51" spans="1:11" ht="15" customHeight="1">
      <c r="A51" s="62" t="s">
        <v>5</v>
      </c>
      <c r="B51" s="28">
        <f>(B50-B49)/B49</f>
        <v>-0.54011152082021763</v>
      </c>
      <c r="C51" s="28">
        <f t="shared" ref="C51:I51" si="7">(C50-C49)/C49</f>
        <v>-0.74506390123320587</v>
      </c>
      <c r="D51" s="28">
        <f t="shared" si="7"/>
        <v>-0.74517565675546227</v>
      </c>
      <c r="E51" s="28">
        <f t="shared" si="7"/>
        <v>-0.93854986655901684</v>
      </c>
      <c r="F51" s="28">
        <f t="shared" si="7"/>
        <v>-0.97484664622908157</v>
      </c>
      <c r="G51" s="28">
        <f t="shared" si="7"/>
        <v>-0.98393245890551517</v>
      </c>
      <c r="H51" s="28">
        <f t="shared" si="7"/>
        <v>-0.80596166220240317</v>
      </c>
      <c r="I51" s="28">
        <f t="shared" si="7"/>
        <v>-0.93091583344288997</v>
      </c>
      <c r="J51" s="28"/>
      <c r="K51" s="28"/>
    </row>
    <row r="52" spans="1:11" ht="13">
      <c r="A52" s="1"/>
    </row>
    <row r="53" spans="1:11" ht="16.5">
      <c r="A53" s="1"/>
      <c r="B53" s="36"/>
      <c r="C53" s="36"/>
      <c r="D53" s="36"/>
      <c r="E53" s="36"/>
      <c r="F53" s="36"/>
      <c r="G53" s="36"/>
      <c r="H53" s="36"/>
      <c r="I53" s="36"/>
    </row>
    <row r="54" spans="1:11" ht="13">
      <c r="A54" s="1"/>
    </row>
    <row r="55" spans="1:11" ht="13">
      <c r="A55" s="1"/>
    </row>
    <row r="56" spans="1:11" ht="13">
      <c r="A56" s="9"/>
    </row>
    <row r="57" spans="1:11" ht="13">
      <c r="A57" s="1"/>
    </row>
    <row r="59" spans="1:11" ht="13" hidden="1">
      <c r="A59" s="4"/>
    </row>
    <row r="60" spans="1:11" hidden="1"/>
    <row r="61" spans="1:11" ht="13" hidden="1">
      <c r="A61" s="4"/>
    </row>
    <row r="62" spans="1:11" ht="13" hidden="1">
      <c r="A62" s="4"/>
    </row>
    <row r="63" spans="1:11" ht="13" hidden="1">
      <c r="A63" s="4"/>
      <c r="B63" s="5"/>
      <c r="C63" s="5"/>
      <c r="D63" s="5"/>
      <c r="E63" s="5"/>
      <c r="F63" s="5"/>
      <c r="G63" s="5"/>
    </row>
    <row r="64" spans="1:11" ht="13">
      <c r="A64" s="4"/>
      <c r="G64" s="8"/>
    </row>
    <row r="65" spans="1:9">
      <c r="G65" s="8"/>
    </row>
    <row r="66" spans="1:9" ht="13">
      <c r="A66" s="4"/>
      <c r="G66" s="8"/>
    </row>
    <row r="67" spans="1:9" ht="13">
      <c r="A67" s="4"/>
    </row>
    <row r="68" spans="1:9" ht="13">
      <c r="A68" s="4"/>
      <c r="B68" s="5"/>
      <c r="C68" s="5"/>
      <c r="D68" s="5"/>
      <c r="E68" s="5"/>
      <c r="F68" s="5"/>
      <c r="G68" s="5"/>
      <c r="H68" s="5"/>
      <c r="I68" s="5"/>
    </row>
  </sheetData>
  <mergeCells count="6">
    <mergeCell ref="J4:K4"/>
    <mergeCell ref="C5:D5"/>
    <mergeCell ref="B4:D4"/>
    <mergeCell ref="E4:G4"/>
    <mergeCell ref="H4:I4"/>
    <mergeCell ref="F5:G5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6145" r:id="rId4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codeName="Φύλλο7"/>
  <dimension ref="A1:K74"/>
  <sheetViews>
    <sheetView zoomScale="80" workbookViewId="0">
      <pane ySplit="6" topLeftCell="A7" activePane="bottomLeft" state="frozen"/>
      <selection pane="bottomLeft" activeCell="A13" sqref="A13"/>
    </sheetView>
  </sheetViews>
  <sheetFormatPr defaultRowHeight="12.5"/>
  <cols>
    <col min="1" max="1" width="38.6328125" style="2" customWidth="1"/>
    <col min="2" max="11" width="13.6328125" style="2" customWidth="1"/>
    <col min="12" max="16384" width="8.7265625" style="2"/>
  </cols>
  <sheetData>
    <row r="1" spans="1:11" ht="15" customHeight="1">
      <c r="A1" s="21" t="s">
        <v>63</v>
      </c>
      <c r="B1" s="13"/>
      <c r="C1" s="13"/>
      <c r="D1" s="13"/>
      <c r="E1" s="12"/>
      <c r="F1" s="50" t="s">
        <v>51</v>
      </c>
      <c r="H1" s="14"/>
      <c r="I1" s="14"/>
    </row>
    <row r="2" spans="1:11" ht="15" customHeight="1">
      <c r="A2" s="21" t="s">
        <v>61</v>
      </c>
      <c r="B2" s="12"/>
      <c r="C2" s="12"/>
      <c r="D2" s="12"/>
      <c r="E2" s="12"/>
      <c r="F2" s="51" t="s">
        <v>54</v>
      </c>
      <c r="H2" s="14"/>
      <c r="I2" s="14"/>
    </row>
    <row r="3" spans="1:11" ht="15" customHeight="1">
      <c r="A3" s="27" t="s">
        <v>62</v>
      </c>
      <c r="B3" s="22"/>
      <c r="C3" s="23"/>
      <c r="D3" s="22"/>
      <c r="E3" s="22"/>
      <c r="F3" s="22"/>
      <c r="H3" s="14"/>
      <c r="I3" s="14"/>
      <c r="J3" s="25"/>
      <c r="K3" s="25"/>
    </row>
    <row r="4" spans="1:11" ht="15" customHeight="1">
      <c r="A4" s="45"/>
      <c r="B4" s="80" t="s">
        <v>6</v>
      </c>
      <c r="C4" s="81"/>
      <c r="D4" s="82"/>
      <c r="E4" s="80" t="s">
        <v>52</v>
      </c>
      <c r="F4" s="81"/>
      <c r="G4" s="82"/>
      <c r="H4" s="77" t="s">
        <v>7</v>
      </c>
      <c r="I4" s="78"/>
      <c r="J4" s="79" t="s">
        <v>50</v>
      </c>
      <c r="K4" s="79"/>
    </row>
    <row r="5" spans="1:11" ht="15" customHeight="1">
      <c r="A5" s="46" t="s">
        <v>1</v>
      </c>
      <c r="B5" s="47" t="s">
        <v>2</v>
      </c>
      <c r="C5" s="79" t="s">
        <v>3</v>
      </c>
      <c r="D5" s="78"/>
      <c r="E5" s="47" t="s">
        <v>2</v>
      </c>
      <c r="F5" s="79" t="s">
        <v>3</v>
      </c>
      <c r="G5" s="78"/>
      <c r="H5" s="47" t="s">
        <v>2</v>
      </c>
      <c r="I5" s="46" t="s">
        <v>53</v>
      </c>
      <c r="J5" s="26" t="s">
        <v>2</v>
      </c>
      <c r="K5" s="26" t="s">
        <v>53</v>
      </c>
    </row>
    <row r="6" spans="1:11" ht="15" customHeight="1">
      <c r="A6" s="61" t="s">
        <v>65</v>
      </c>
      <c r="B6" s="47" t="s">
        <v>8</v>
      </c>
      <c r="C6" s="44" t="s">
        <v>9</v>
      </c>
      <c r="D6" s="46" t="s">
        <v>10</v>
      </c>
      <c r="E6" s="48" t="s">
        <v>8</v>
      </c>
      <c r="F6" s="44" t="s">
        <v>9</v>
      </c>
      <c r="G6" s="46" t="s">
        <v>10</v>
      </c>
      <c r="H6" s="48" t="s">
        <v>8</v>
      </c>
      <c r="I6" s="49" t="s">
        <v>8</v>
      </c>
      <c r="J6" s="33" t="s">
        <v>8</v>
      </c>
      <c r="K6" s="33" t="s">
        <v>8</v>
      </c>
    </row>
    <row r="7" spans="1:11" ht="15" customHeight="1">
      <c r="A7" s="31" t="s">
        <v>11</v>
      </c>
      <c r="B7" s="37">
        <v>100</v>
      </c>
      <c r="C7" s="36">
        <v>292</v>
      </c>
      <c r="D7" s="36">
        <v>103</v>
      </c>
      <c r="E7" s="36">
        <v>254</v>
      </c>
      <c r="F7" s="36">
        <v>16119</v>
      </c>
      <c r="G7" s="36">
        <v>8196</v>
      </c>
      <c r="H7" s="36">
        <f>B7+E7</f>
        <v>354</v>
      </c>
      <c r="I7" s="36">
        <f>C7+D7+F7+G7</f>
        <v>24710</v>
      </c>
      <c r="J7" s="28">
        <f>H7/$H$47</f>
        <v>1.0645015787099685E-2</v>
      </c>
      <c r="K7" s="28">
        <f>I7/$I$47</f>
        <v>9.075036707807323E-3</v>
      </c>
    </row>
    <row r="8" spans="1:11" ht="15" customHeight="1">
      <c r="A8" s="31" t="s">
        <v>12</v>
      </c>
      <c r="B8" s="37">
        <v>185</v>
      </c>
      <c r="C8" s="36">
        <v>8031</v>
      </c>
      <c r="D8" s="36">
        <v>6844</v>
      </c>
      <c r="E8" s="36">
        <v>0</v>
      </c>
      <c r="F8" s="36">
        <v>0</v>
      </c>
      <c r="G8" s="36">
        <v>0</v>
      </c>
      <c r="H8" s="36">
        <f t="shared" ref="H8:H45" si="0">B8+E8</f>
        <v>185</v>
      </c>
      <c r="I8" s="36">
        <f t="shared" ref="I8:I45" si="1">C8+D8+F8+G8</f>
        <v>14875</v>
      </c>
      <c r="J8" s="28">
        <f t="shared" ref="J8:J45" si="2">H8/$H$47</f>
        <v>5.5630732220718687E-3</v>
      </c>
      <c r="K8" s="28">
        <f t="shared" ref="K8:K45" si="3">I8/$I$47</f>
        <v>5.4630178481842951E-3</v>
      </c>
    </row>
    <row r="9" spans="1:11" ht="15" customHeight="1">
      <c r="A9" s="31" t="s">
        <v>13</v>
      </c>
      <c r="B9" s="37">
        <v>0</v>
      </c>
      <c r="C9" s="36">
        <v>0</v>
      </c>
      <c r="D9" s="36">
        <v>0</v>
      </c>
      <c r="E9" s="36">
        <v>90</v>
      </c>
      <c r="F9" s="36">
        <v>5730</v>
      </c>
      <c r="G9" s="36">
        <v>3573</v>
      </c>
      <c r="H9" s="36">
        <f t="shared" si="0"/>
        <v>90</v>
      </c>
      <c r="I9" s="36">
        <f t="shared" si="1"/>
        <v>9303</v>
      </c>
      <c r="J9" s="28">
        <f t="shared" si="2"/>
        <v>2.7063599458728013E-3</v>
      </c>
      <c r="K9" s="28">
        <f t="shared" si="3"/>
        <v>3.4166356330526718E-3</v>
      </c>
    </row>
    <row r="10" spans="1:11" ht="15" customHeight="1">
      <c r="A10" s="31" t="s">
        <v>14</v>
      </c>
      <c r="B10" s="37">
        <v>78</v>
      </c>
      <c r="C10" s="36">
        <v>924</v>
      </c>
      <c r="D10" s="36">
        <v>710</v>
      </c>
      <c r="E10" s="36">
        <v>0</v>
      </c>
      <c r="F10" s="36">
        <v>0</v>
      </c>
      <c r="G10" s="36">
        <v>0</v>
      </c>
      <c r="H10" s="36">
        <f t="shared" si="0"/>
        <v>78</v>
      </c>
      <c r="I10" s="36">
        <f t="shared" si="1"/>
        <v>1634</v>
      </c>
      <c r="J10" s="28">
        <f t="shared" si="2"/>
        <v>2.345511953089761E-3</v>
      </c>
      <c r="K10" s="28">
        <f t="shared" si="3"/>
        <v>6.0010562446609328E-4</v>
      </c>
    </row>
    <row r="11" spans="1:11" ht="15" customHeight="1">
      <c r="A11" s="31" t="s">
        <v>15</v>
      </c>
      <c r="B11" s="37">
        <v>6045</v>
      </c>
      <c r="C11" s="36">
        <v>183195</v>
      </c>
      <c r="D11" s="36">
        <v>216140</v>
      </c>
      <c r="E11" s="36">
        <v>5669</v>
      </c>
      <c r="F11" s="36">
        <v>304041</v>
      </c>
      <c r="G11" s="36">
        <v>187745</v>
      </c>
      <c r="H11" s="36">
        <f t="shared" si="0"/>
        <v>11714</v>
      </c>
      <c r="I11" s="36">
        <f t="shared" si="1"/>
        <v>891121</v>
      </c>
      <c r="J11" s="28">
        <f t="shared" si="2"/>
        <v>0.35224778228837766</v>
      </c>
      <c r="K11" s="28">
        <f t="shared" si="3"/>
        <v>0.32727461700113192</v>
      </c>
    </row>
    <row r="12" spans="1:11" ht="15" customHeight="1">
      <c r="A12" s="31" t="s">
        <v>16</v>
      </c>
      <c r="B12" s="37">
        <v>357</v>
      </c>
      <c r="C12" s="36">
        <v>17130</v>
      </c>
      <c r="D12" s="36">
        <v>15406</v>
      </c>
      <c r="E12" s="36">
        <v>773</v>
      </c>
      <c r="F12" s="36">
        <v>50127</v>
      </c>
      <c r="G12" s="36">
        <v>27396</v>
      </c>
      <c r="H12" s="36">
        <f t="shared" si="0"/>
        <v>1130</v>
      </c>
      <c r="I12" s="36">
        <f t="shared" si="1"/>
        <v>110059</v>
      </c>
      <c r="J12" s="28">
        <f t="shared" si="2"/>
        <v>3.3979852653736278E-2</v>
      </c>
      <c r="K12" s="28">
        <f t="shared" si="3"/>
        <v>4.0420455889298511E-2</v>
      </c>
    </row>
    <row r="13" spans="1:11" ht="15" customHeight="1">
      <c r="A13" s="31" t="s">
        <v>17</v>
      </c>
      <c r="B13" s="37">
        <v>324</v>
      </c>
      <c r="C13" s="36">
        <v>8429</v>
      </c>
      <c r="D13" s="36">
        <v>6991</v>
      </c>
      <c r="E13" s="36">
        <v>0</v>
      </c>
      <c r="F13" s="36">
        <v>0</v>
      </c>
      <c r="G13" s="36">
        <v>0</v>
      </c>
      <c r="H13" s="36">
        <f t="shared" si="0"/>
        <v>324</v>
      </c>
      <c r="I13" s="36">
        <f t="shared" si="1"/>
        <v>15420</v>
      </c>
      <c r="J13" s="28">
        <f t="shared" si="2"/>
        <v>9.7428958051420846E-3</v>
      </c>
      <c r="K13" s="28">
        <f t="shared" si="3"/>
        <v>5.6631754769076855E-3</v>
      </c>
    </row>
    <row r="14" spans="1:11" ht="15" customHeight="1">
      <c r="A14" s="31" t="s">
        <v>18</v>
      </c>
      <c r="B14" s="37">
        <v>54</v>
      </c>
      <c r="C14" s="36">
        <v>2152</v>
      </c>
      <c r="D14" s="36">
        <v>1558</v>
      </c>
      <c r="E14" s="36">
        <v>0</v>
      </c>
      <c r="F14" s="36">
        <v>0</v>
      </c>
      <c r="G14" s="36">
        <v>0</v>
      </c>
      <c r="H14" s="36">
        <f t="shared" si="0"/>
        <v>54</v>
      </c>
      <c r="I14" s="36">
        <f t="shared" si="1"/>
        <v>3710</v>
      </c>
      <c r="J14" s="28">
        <f t="shared" si="2"/>
        <v>1.6238159675236806E-3</v>
      </c>
      <c r="K14" s="28">
        <f t="shared" si="3"/>
        <v>1.3625409221353771E-3</v>
      </c>
    </row>
    <row r="15" spans="1:11" ht="15" customHeight="1">
      <c r="A15" s="31" t="s">
        <v>19</v>
      </c>
      <c r="B15" s="37">
        <v>70</v>
      </c>
      <c r="C15" s="36">
        <v>1610</v>
      </c>
      <c r="D15" s="36">
        <v>1587</v>
      </c>
      <c r="E15" s="36">
        <v>0</v>
      </c>
      <c r="F15" s="36">
        <v>0</v>
      </c>
      <c r="G15" s="36">
        <v>0</v>
      </c>
      <c r="H15" s="36">
        <f t="shared" si="0"/>
        <v>70</v>
      </c>
      <c r="I15" s="36">
        <f t="shared" si="1"/>
        <v>3197</v>
      </c>
      <c r="J15" s="28">
        <f t="shared" si="2"/>
        <v>2.1049466245677342E-3</v>
      </c>
      <c r="K15" s="28">
        <f t="shared" si="3"/>
        <v>1.1741356679425337E-3</v>
      </c>
    </row>
    <row r="16" spans="1:11" ht="15" customHeight="1">
      <c r="A16" s="31" t="s">
        <v>20</v>
      </c>
      <c r="B16" s="37">
        <v>769</v>
      </c>
      <c r="C16" s="36">
        <v>37946</v>
      </c>
      <c r="D16" s="36">
        <v>35843</v>
      </c>
      <c r="E16" s="36">
        <v>2985</v>
      </c>
      <c r="F16" s="36">
        <v>214312</v>
      </c>
      <c r="G16" s="36">
        <v>130063</v>
      </c>
      <c r="H16" s="36">
        <f t="shared" si="0"/>
        <v>3754</v>
      </c>
      <c r="I16" s="36">
        <f t="shared" si="1"/>
        <v>418164</v>
      </c>
      <c r="J16" s="28">
        <f t="shared" si="2"/>
        <v>0.11288528040896106</v>
      </c>
      <c r="K16" s="28">
        <f t="shared" si="3"/>
        <v>0.15357562322474874</v>
      </c>
    </row>
    <row r="17" spans="1:11" ht="15" customHeight="1">
      <c r="A17" s="31" t="s">
        <v>21</v>
      </c>
      <c r="B17" s="37">
        <v>26</v>
      </c>
      <c r="C17" s="36">
        <v>769</v>
      </c>
      <c r="D17" s="36">
        <v>658</v>
      </c>
      <c r="E17" s="36">
        <v>170</v>
      </c>
      <c r="F17" s="36">
        <v>9008</v>
      </c>
      <c r="G17" s="36">
        <v>4756</v>
      </c>
      <c r="H17" s="36">
        <f t="shared" si="0"/>
        <v>196</v>
      </c>
      <c r="I17" s="36">
        <f t="shared" si="1"/>
        <v>15191</v>
      </c>
      <c r="J17" s="28">
        <f t="shared" si="2"/>
        <v>5.893850548789656E-3</v>
      </c>
      <c r="K17" s="28">
        <f t="shared" si="3"/>
        <v>5.5790725466734539E-3</v>
      </c>
    </row>
    <row r="18" spans="1:11" ht="15" customHeight="1">
      <c r="A18" s="31" t="s">
        <v>22</v>
      </c>
      <c r="B18" s="37">
        <v>104</v>
      </c>
      <c r="C18" s="36">
        <v>489</v>
      </c>
      <c r="D18" s="36">
        <v>413</v>
      </c>
      <c r="E18" s="36">
        <v>0</v>
      </c>
      <c r="F18" s="36">
        <v>0</v>
      </c>
      <c r="G18" s="36">
        <v>0</v>
      </c>
      <c r="H18" s="36">
        <f t="shared" si="0"/>
        <v>104</v>
      </c>
      <c r="I18" s="36">
        <f t="shared" si="1"/>
        <v>902</v>
      </c>
      <c r="J18" s="28">
        <f t="shared" si="2"/>
        <v>3.127349270786348E-3</v>
      </c>
      <c r="K18" s="28">
        <f t="shared" si="3"/>
        <v>3.3127005707981407E-4</v>
      </c>
    </row>
    <row r="19" spans="1:11" ht="15" customHeight="1">
      <c r="A19" s="31" t="s">
        <v>23</v>
      </c>
      <c r="B19" s="37">
        <v>229</v>
      </c>
      <c r="C19" s="36">
        <v>3180</v>
      </c>
      <c r="D19" s="36">
        <v>2060</v>
      </c>
      <c r="E19" s="36">
        <v>60</v>
      </c>
      <c r="F19" s="36">
        <v>2285</v>
      </c>
      <c r="G19" s="36">
        <v>1074</v>
      </c>
      <c r="H19" s="36">
        <f t="shared" si="0"/>
        <v>289</v>
      </c>
      <c r="I19" s="36">
        <f t="shared" si="1"/>
        <v>8599</v>
      </c>
      <c r="J19" s="28">
        <f t="shared" si="2"/>
        <v>8.6904224928582175E-3</v>
      </c>
      <c r="K19" s="28">
        <f t="shared" si="3"/>
        <v>3.1580833933806218E-3</v>
      </c>
    </row>
    <row r="20" spans="1:11" ht="15" customHeight="1">
      <c r="A20" s="31" t="s">
        <v>24</v>
      </c>
      <c r="B20" s="37">
        <v>27</v>
      </c>
      <c r="C20" s="36">
        <v>71</v>
      </c>
      <c r="D20" s="36">
        <v>57</v>
      </c>
      <c r="E20" s="36">
        <v>0</v>
      </c>
      <c r="F20" s="36">
        <v>0</v>
      </c>
      <c r="G20" s="36">
        <v>0</v>
      </c>
      <c r="H20" s="36">
        <f t="shared" si="0"/>
        <v>27</v>
      </c>
      <c r="I20" s="36">
        <f t="shared" si="1"/>
        <v>128</v>
      </c>
      <c r="J20" s="28">
        <f t="shared" si="2"/>
        <v>8.1190798376184028E-4</v>
      </c>
      <c r="K20" s="28">
        <f t="shared" si="3"/>
        <v>4.7009498122190905E-5</v>
      </c>
    </row>
    <row r="21" spans="1:11" ht="15" customHeight="1">
      <c r="A21" s="31" t="s">
        <v>25</v>
      </c>
      <c r="B21" s="37">
        <v>54</v>
      </c>
      <c r="C21" s="36">
        <v>178</v>
      </c>
      <c r="D21" s="36">
        <v>184</v>
      </c>
      <c r="E21" s="36">
        <v>0</v>
      </c>
      <c r="F21" s="36">
        <v>0</v>
      </c>
      <c r="G21" s="36">
        <v>0</v>
      </c>
      <c r="H21" s="36">
        <f t="shared" si="0"/>
        <v>54</v>
      </c>
      <c r="I21" s="36">
        <f t="shared" si="1"/>
        <v>362</v>
      </c>
      <c r="J21" s="28">
        <f t="shared" si="2"/>
        <v>1.6238159675236806E-3</v>
      </c>
      <c r="K21" s="28">
        <f t="shared" si="3"/>
        <v>1.3294873687682115E-4</v>
      </c>
    </row>
    <row r="22" spans="1:11" ht="15" customHeight="1">
      <c r="A22" s="31" t="s">
        <v>26</v>
      </c>
      <c r="B22" s="37">
        <v>26</v>
      </c>
      <c r="C22" s="36">
        <v>77</v>
      </c>
      <c r="D22" s="36">
        <v>81</v>
      </c>
      <c r="E22" s="36">
        <v>0</v>
      </c>
      <c r="F22" s="36">
        <v>0</v>
      </c>
      <c r="G22" s="36">
        <v>0</v>
      </c>
      <c r="H22" s="36">
        <f t="shared" si="0"/>
        <v>26</v>
      </c>
      <c r="I22" s="36">
        <f t="shared" si="1"/>
        <v>158</v>
      </c>
      <c r="J22" s="28">
        <f t="shared" si="2"/>
        <v>7.8183731769658699E-4</v>
      </c>
      <c r="K22" s="28">
        <f t="shared" si="3"/>
        <v>5.8027349244579401E-5</v>
      </c>
    </row>
    <row r="23" spans="1:11" ht="15" customHeight="1">
      <c r="A23" s="31" t="s">
        <v>27</v>
      </c>
      <c r="B23" s="37">
        <v>36</v>
      </c>
      <c r="C23" s="36">
        <v>1272</v>
      </c>
      <c r="D23" s="36">
        <v>1176</v>
      </c>
      <c r="E23" s="36">
        <v>94</v>
      </c>
      <c r="F23" s="36">
        <v>6340</v>
      </c>
      <c r="G23" s="36">
        <v>2980</v>
      </c>
      <c r="H23" s="36">
        <f t="shared" si="0"/>
        <v>130</v>
      </c>
      <c r="I23" s="36">
        <f t="shared" si="1"/>
        <v>11768</v>
      </c>
      <c r="J23" s="28">
        <f t="shared" si="2"/>
        <v>3.9091865884829345E-3</v>
      </c>
      <c r="K23" s="28">
        <f t="shared" si="3"/>
        <v>4.3219357336089269E-3</v>
      </c>
    </row>
    <row r="24" spans="1:11" ht="15" customHeight="1">
      <c r="A24" s="31" t="s">
        <v>28</v>
      </c>
      <c r="B24" s="37">
        <v>199</v>
      </c>
      <c r="C24" s="36">
        <v>2826</v>
      </c>
      <c r="D24" s="36">
        <v>2184</v>
      </c>
      <c r="E24" s="36">
        <v>256</v>
      </c>
      <c r="F24" s="36">
        <v>12531</v>
      </c>
      <c r="G24" s="36">
        <v>6036</v>
      </c>
      <c r="H24" s="36">
        <f t="shared" si="0"/>
        <v>455</v>
      </c>
      <c r="I24" s="36">
        <f t="shared" si="1"/>
        <v>23577</v>
      </c>
      <c r="J24" s="28">
        <f t="shared" si="2"/>
        <v>1.3682153059690273E-2</v>
      </c>
      <c r="K24" s="28">
        <f t="shared" si="3"/>
        <v>8.6589291970851166E-3</v>
      </c>
    </row>
    <row r="25" spans="1:11" ht="15" customHeight="1">
      <c r="A25" s="31" t="s">
        <v>29</v>
      </c>
      <c r="B25" s="37">
        <v>284</v>
      </c>
      <c r="C25" s="36">
        <v>9579</v>
      </c>
      <c r="D25" s="36">
        <v>8460</v>
      </c>
      <c r="E25" s="36">
        <v>1385</v>
      </c>
      <c r="F25" s="36">
        <v>84194</v>
      </c>
      <c r="G25" s="36">
        <v>45245</v>
      </c>
      <c r="H25" s="36">
        <f t="shared" si="0"/>
        <v>1669</v>
      </c>
      <c r="I25" s="36">
        <f t="shared" si="1"/>
        <v>147478</v>
      </c>
      <c r="J25" s="28">
        <f t="shared" si="2"/>
        <v>5.0187941662907833E-2</v>
      </c>
      <c r="K25" s="28">
        <f t="shared" si="3"/>
        <v>5.416302159425368E-2</v>
      </c>
    </row>
    <row r="26" spans="1:11" ht="15" customHeight="1">
      <c r="A26" s="31" t="s">
        <v>30</v>
      </c>
      <c r="B26" s="37">
        <v>309</v>
      </c>
      <c r="C26" s="36">
        <v>9688</v>
      </c>
      <c r="D26" s="36">
        <v>7703</v>
      </c>
      <c r="E26" s="36">
        <v>976</v>
      </c>
      <c r="F26" s="36">
        <v>61109</v>
      </c>
      <c r="G26" s="36">
        <v>35493</v>
      </c>
      <c r="H26" s="36">
        <f t="shared" si="0"/>
        <v>1285</v>
      </c>
      <c r="I26" s="36">
        <f t="shared" si="1"/>
        <v>113993</v>
      </c>
      <c r="J26" s="28">
        <f t="shared" si="2"/>
        <v>3.8640805893850549E-2</v>
      </c>
      <c r="K26" s="28">
        <f t="shared" si="3"/>
        <v>4.1865263433147719E-2</v>
      </c>
    </row>
    <row r="27" spans="1:11" ht="15" customHeight="1">
      <c r="A27" s="31" t="s">
        <v>31</v>
      </c>
      <c r="B27" s="37">
        <v>24</v>
      </c>
      <c r="C27" s="36">
        <v>57</v>
      </c>
      <c r="D27" s="36">
        <v>65</v>
      </c>
      <c r="E27" s="36">
        <v>0</v>
      </c>
      <c r="F27" s="36">
        <v>0</v>
      </c>
      <c r="G27" s="36">
        <v>0</v>
      </c>
      <c r="H27" s="36">
        <f t="shared" si="0"/>
        <v>24</v>
      </c>
      <c r="I27" s="36">
        <f t="shared" si="1"/>
        <v>122</v>
      </c>
      <c r="J27" s="28">
        <f t="shared" si="2"/>
        <v>7.2169598556608031E-4</v>
      </c>
      <c r="K27" s="28">
        <f t="shared" si="3"/>
        <v>4.480592789771321E-5</v>
      </c>
    </row>
    <row r="28" spans="1:11" ht="15" customHeight="1">
      <c r="A28" s="31" t="s">
        <v>32</v>
      </c>
      <c r="B28" s="37">
        <v>70</v>
      </c>
      <c r="C28" s="36">
        <v>1124</v>
      </c>
      <c r="D28" s="36">
        <v>915</v>
      </c>
      <c r="E28" s="36">
        <v>2</v>
      </c>
      <c r="F28" s="36">
        <v>38</v>
      </c>
      <c r="G28" s="36">
        <v>6</v>
      </c>
      <c r="H28" s="36">
        <f t="shared" si="0"/>
        <v>72</v>
      </c>
      <c r="I28" s="36">
        <f t="shared" si="1"/>
        <v>2083</v>
      </c>
      <c r="J28" s="28">
        <f t="shared" si="2"/>
        <v>2.165087956698241E-3</v>
      </c>
      <c r="K28" s="28">
        <f t="shared" si="3"/>
        <v>7.6500612959784107E-4</v>
      </c>
    </row>
    <row r="29" spans="1:11" ht="15" customHeight="1">
      <c r="A29" s="31" t="s">
        <v>33</v>
      </c>
      <c r="B29" s="37">
        <v>73</v>
      </c>
      <c r="C29" s="36">
        <v>1231</v>
      </c>
      <c r="D29" s="36">
        <v>1103</v>
      </c>
      <c r="E29" s="36">
        <v>0</v>
      </c>
      <c r="F29" s="36">
        <v>0</v>
      </c>
      <c r="G29" s="36">
        <v>0</v>
      </c>
      <c r="H29" s="36">
        <f t="shared" si="0"/>
        <v>73</v>
      </c>
      <c r="I29" s="36">
        <f t="shared" si="1"/>
        <v>2334</v>
      </c>
      <c r="J29" s="28">
        <f t="shared" si="2"/>
        <v>2.1951586227634944E-3</v>
      </c>
      <c r="K29" s="28">
        <f t="shared" si="3"/>
        <v>8.5718881732182485E-4</v>
      </c>
    </row>
    <row r="30" spans="1:11" ht="15" customHeight="1">
      <c r="A30" s="31" t="s">
        <v>34</v>
      </c>
      <c r="B30" s="37">
        <v>218</v>
      </c>
      <c r="C30" s="36">
        <v>5612</v>
      </c>
      <c r="D30" s="36">
        <v>3602</v>
      </c>
      <c r="E30" s="36">
        <v>16</v>
      </c>
      <c r="F30" s="36">
        <v>509</v>
      </c>
      <c r="G30" s="36">
        <v>268</v>
      </c>
      <c r="H30" s="36">
        <f t="shared" si="0"/>
        <v>234</v>
      </c>
      <c r="I30" s="36">
        <f t="shared" si="1"/>
        <v>9991</v>
      </c>
      <c r="J30" s="28">
        <f t="shared" si="2"/>
        <v>7.0365358592692825E-3</v>
      </c>
      <c r="K30" s="28">
        <f t="shared" si="3"/>
        <v>3.6693116854594481E-3</v>
      </c>
    </row>
    <row r="31" spans="1:11" ht="15" customHeight="1">
      <c r="A31" s="31" t="s">
        <v>35</v>
      </c>
      <c r="B31" s="37">
        <v>130</v>
      </c>
      <c r="C31" s="36">
        <v>3679</v>
      </c>
      <c r="D31" s="36">
        <v>3018</v>
      </c>
      <c r="E31" s="36">
        <v>0</v>
      </c>
      <c r="F31" s="36">
        <v>0</v>
      </c>
      <c r="G31" s="36">
        <v>0</v>
      </c>
      <c r="H31" s="36">
        <f t="shared" si="0"/>
        <v>130</v>
      </c>
      <c r="I31" s="36">
        <f t="shared" si="1"/>
        <v>6697</v>
      </c>
      <c r="J31" s="28">
        <f t="shared" si="2"/>
        <v>3.9091865884829345E-3</v>
      </c>
      <c r="K31" s="28">
        <f t="shared" si="3"/>
        <v>2.4595516322211916E-3</v>
      </c>
    </row>
    <row r="32" spans="1:11" ht="15" customHeight="1">
      <c r="A32" s="31" t="s">
        <v>36</v>
      </c>
      <c r="B32" s="37">
        <v>561</v>
      </c>
      <c r="C32" s="36">
        <v>16956</v>
      </c>
      <c r="D32" s="36">
        <v>14825</v>
      </c>
      <c r="E32" s="36">
        <v>727</v>
      </c>
      <c r="F32" s="36">
        <v>31754</v>
      </c>
      <c r="G32" s="36">
        <v>19296</v>
      </c>
      <c r="H32" s="36">
        <f t="shared" si="0"/>
        <v>1288</v>
      </c>
      <c r="I32" s="36">
        <f t="shared" si="1"/>
        <v>82831</v>
      </c>
      <c r="J32" s="28">
        <f t="shared" si="2"/>
        <v>3.8731017892046311E-2</v>
      </c>
      <c r="K32" s="28">
        <f t="shared" si="3"/>
        <v>3.0420654210618712E-2</v>
      </c>
    </row>
    <row r="33" spans="1:11" ht="15" customHeight="1">
      <c r="A33" s="31" t="s">
        <v>37</v>
      </c>
      <c r="B33" s="37">
        <v>345</v>
      </c>
      <c r="C33" s="36">
        <v>14671</v>
      </c>
      <c r="D33" s="36">
        <v>10832</v>
      </c>
      <c r="E33" s="36">
        <v>42</v>
      </c>
      <c r="F33" s="36">
        <v>1358</v>
      </c>
      <c r="G33" s="36">
        <v>1082</v>
      </c>
      <c r="H33" s="36">
        <f t="shared" si="0"/>
        <v>387</v>
      </c>
      <c r="I33" s="36">
        <f t="shared" si="1"/>
        <v>27943</v>
      </c>
      <c r="J33" s="28">
        <f t="shared" si="2"/>
        <v>1.1637347767253045E-2</v>
      </c>
      <c r="K33" s="28">
        <f t="shared" si="3"/>
        <v>1.0262393797096724E-2</v>
      </c>
    </row>
    <row r="34" spans="1:11" ht="15" customHeight="1">
      <c r="A34" s="31" t="s">
        <v>38</v>
      </c>
      <c r="B34" s="37">
        <v>372</v>
      </c>
      <c r="C34" s="36">
        <v>6247</v>
      </c>
      <c r="D34" s="36">
        <v>4794</v>
      </c>
      <c r="E34" s="36">
        <v>0</v>
      </c>
      <c r="F34" s="36">
        <v>0</v>
      </c>
      <c r="G34" s="36">
        <v>0</v>
      </c>
      <c r="H34" s="36">
        <f t="shared" si="0"/>
        <v>372</v>
      </c>
      <c r="I34" s="36">
        <f t="shared" si="1"/>
        <v>11041</v>
      </c>
      <c r="J34" s="28">
        <f t="shared" si="2"/>
        <v>1.1186287776274244E-2</v>
      </c>
      <c r="K34" s="28">
        <f t="shared" si="3"/>
        <v>4.0549364747430455E-3</v>
      </c>
    </row>
    <row r="35" spans="1:11" ht="15" customHeight="1">
      <c r="A35" s="31" t="s">
        <v>39</v>
      </c>
      <c r="B35" s="37">
        <v>0</v>
      </c>
      <c r="C35" s="36">
        <v>0</v>
      </c>
      <c r="D35" s="36">
        <v>0</v>
      </c>
      <c r="E35" s="36">
        <v>16</v>
      </c>
      <c r="F35" s="36">
        <v>1107</v>
      </c>
      <c r="G35" s="36">
        <v>493</v>
      </c>
      <c r="H35" s="36">
        <f t="shared" si="0"/>
        <v>16</v>
      </c>
      <c r="I35" s="36">
        <f t="shared" si="1"/>
        <v>1600</v>
      </c>
      <c r="J35" s="28">
        <f t="shared" si="2"/>
        <v>4.8113065704405352E-4</v>
      </c>
      <c r="K35" s="28">
        <f t="shared" si="3"/>
        <v>5.8761872652738636E-4</v>
      </c>
    </row>
    <row r="36" spans="1:11" ht="15" customHeight="1">
      <c r="A36" s="31" t="s">
        <v>40</v>
      </c>
      <c r="B36" s="37">
        <v>384</v>
      </c>
      <c r="C36" s="36">
        <v>11576</v>
      </c>
      <c r="D36" s="36">
        <v>8869</v>
      </c>
      <c r="E36" s="36">
        <v>0</v>
      </c>
      <c r="F36" s="36">
        <v>0</v>
      </c>
      <c r="G36" s="36">
        <v>0</v>
      </c>
      <c r="H36" s="36">
        <f t="shared" si="0"/>
        <v>384</v>
      </c>
      <c r="I36" s="36">
        <f t="shared" si="1"/>
        <v>20445</v>
      </c>
      <c r="J36" s="28">
        <f t="shared" si="2"/>
        <v>1.1547135769057285E-2</v>
      </c>
      <c r="K36" s="28">
        <f t="shared" si="3"/>
        <v>7.5086655399077586E-3</v>
      </c>
    </row>
    <row r="37" spans="1:11" ht="15" customHeight="1">
      <c r="A37" s="31" t="s">
        <v>41</v>
      </c>
      <c r="B37" s="37">
        <v>602</v>
      </c>
      <c r="C37" s="36">
        <v>23831</v>
      </c>
      <c r="D37" s="36">
        <v>20425</v>
      </c>
      <c r="E37" s="36">
        <v>1671</v>
      </c>
      <c r="F37" s="36">
        <v>111372</v>
      </c>
      <c r="G37" s="36">
        <v>65091</v>
      </c>
      <c r="H37" s="36">
        <f t="shared" si="0"/>
        <v>2273</v>
      </c>
      <c r="I37" s="36">
        <f t="shared" si="1"/>
        <v>220719</v>
      </c>
      <c r="J37" s="28">
        <f t="shared" si="2"/>
        <v>6.8350623966320856E-2</v>
      </c>
      <c r="K37" s="28">
        <f t="shared" si="3"/>
        <v>8.1061636062748868E-2</v>
      </c>
    </row>
    <row r="38" spans="1:11" ht="15" customHeight="1">
      <c r="A38" s="31" t="s">
        <v>42</v>
      </c>
      <c r="B38" s="37">
        <v>290</v>
      </c>
      <c r="C38" s="36">
        <v>6868</v>
      </c>
      <c r="D38" s="36">
        <v>5445</v>
      </c>
      <c r="E38" s="36">
        <v>124</v>
      </c>
      <c r="F38" s="36">
        <v>5862</v>
      </c>
      <c r="G38" s="36">
        <v>3403</v>
      </c>
      <c r="H38" s="36">
        <f t="shared" si="0"/>
        <v>414</v>
      </c>
      <c r="I38" s="36">
        <f t="shared" si="1"/>
        <v>21578</v>
      </c>
      <c r="J38" s="28">
        <f t="shared" si="2"/>
        <v>1.2449255751014885E-2</v>
      </c>
      <c r="K38" s="28">
        <f t="shared" si="3"/>
        <v>7.9247730506299633E-3</v>
      </c>
    </row>
    <row r="39" spans="1:11" ht="15" customHeight="1">
      <c r="A39" s="31" t="s">
        <v>43</v>
      </c>
      <c r="B39" s="37">
        <v>595</v>
      </c>
      <c r="C39" s="36">
        <v>25248</v>
      </c>
      <c r="D39" s="36">
        <v>21096</v>
      </c>
      <c r="E39" s="36">
        <v>552</v>
      </c>
      <c r="F39" s="36">
        <v>30592</v>
      </c>
      <c r="G39" s="36">
        <v>19262</v>
      </c>
      <c r="H39" s="36">
        <f t="shared" si="0"/>
        <v>1147</v>
      </c>
      <c r="I39" s="36">
        <f t="shared" si="1"/>
        <v>96198</v>
      </c>
      <c r="J39" s="28">
        <f t="shared" si="2"/>
        <v>3.4491053976845584E-2</v>
      </c>
      <c r="K39" s="28">
        <f t="shared" si="3"/>
        <v>3.5329841409050947E-2</v>
      </c>
    </row>
    <row r="40" spans="1:11" ht="15" customHeight="1">
      <c r="A40" s="31" t="s">
        <v>44</v>
      </c>
      <c r="B40" s="37">
        <v>62</v>
      </c>
      <c r="C40" s="36">
        <v>903</v>
      </c>
      <c r="D40" s="36">
        <v>743</v>
      </c>
      <c r="E40" s="36">
        <v>0</v>
      </c>
      <c r="F40" s="36">
        <v>0</v>
      </c>
      <c r="G40" s="36">
        <v>0</v>
      </c>
      <c r="H40" s="36">
        <f t="shared" si="0"/>
        <v>62</v>
      </c>
      <c r="I40" s="36">
        <f t="shared" si="1"/>
        <v>1646</v>
      </c>
      <c r="J40" s="28">
        <f t="shared" si="2"/>
        <v>1.8643812960457075E-3</v>
      </c>
      <c r="K40" s="28">
        <f t="shared" si="3"/>
        <v>6.045127649150487E-4</v>
      </c>
    </row>
    <row r="41" spans="1:11" ht="15" customHeight="1">
      <c r="A41" s="31" t="s">
        <v>45</v>
      </c>
      <c r="B41" s="37">
        <v>131</v>
      </c>
      <c r="C41" s="36">
        <v>2191</v>
      </c>
      <c r="D41" s="36">
        <v>1656</v>
      </c>
      <c r="E41" s="36">
        <v>173</v>
      </c>
      <c r="F41" s="36">
        <v>7477</v>
      </c>
      <c r="G41" s="36">
        <v>3887</v>
      </c>
      <c r="H41" s="36">
        <f t="shared" si="0"/>
        <v>304</v>
      </c>
      <c r="I41" s="36">
        <f t="shared" si="1"/>
        <v>15211</v>
      </c>
      <c r="J41" s="28">
        <f t="shared" si="2"/>
        <v>9.1414824838370167E-3</v>
      </c>
      <c r="K41" s="28">
        <f t="shared" si="3"/>
        <v>5.5864177807550463E-3</v>
      </c>
    </row>
    <row r="42" spans="1:11" ht="15" customHeight="1">
      <c r="A42" s="31" t="s">
        <v>46</v>
      </c>
      <c r="B42" s="37">
        <v>70</v>
      </c>
      <c r="C42" s="36">
        <v>635</v>
      </c>
      <c r="D42" s="36">
        <v>571</v>
      </c>
      <c r="E42" s="36">
        <v>8</v>
      </c>
      <c r="F42" s="36">
        <v>321</v>
      </c>
      <c r="G42" s="36">
        <v>222</v>
      </c>
      <c r="H42" s="36">
        <f t="shared" si="0"/>
        <v>78</v>
      </c>
      <c r="I42" s="36">
        <f t="shared" si="1"/>
        <v>1749</v>
      </c>
      <c r="J42" s="28">
        <f t="shared" si="2"/>
        <v>2.345511953089761E-3</v>
      </c>
      <c r="K42" s="28">
        <f t="shared" si="3"/>
        <v>6.4234072043524914E-4</v>
      </c>
    </row>
    <row r="43" spans="1:11" ht="15" customHeight="1">
      <c r="A43" s="31" t="s">
        <v>47</v>
      </c>
      <c r="B43" s="37">
        <v>52</v>
      </c>
      <c r="C43" s="36">
        <v>533</v>
      </c>
      <c r="D43" s="36">
        <v>568</v>
      </c>
      <c r="E43" s="36">
        <v>0</v>
      </c>
      <c r="F43" s="36">
        <v>0</v>
      </c>
      <c r="G43" s="36">
        <v>0</v>
      </c>
      <c r="H43" s="36">
        <f t="shared" si="0"/>
        <v>52</v>
      </c>
      <c r="I43" s="36">
        <f t="shared" si="1"/>
        <v>1101</v>
      </c>
      <c r="J43" s="28">
        <f t="shared" si="2"/>
        <v>1.563674635393174E-3</v>
      </c>
      <c r="K43" s="28">
        <f t="shared" si="3"/>
        <v>4.0435513619165774E-4</v>
      </c>
    </row>
    <row r="44" spans="1:11" ht="15" customHeight="1">
      <c r="A44" s="31" t="s">
        <v>48</v>
      </c>
      <c r="B44" s="37">
        <v>1159</v>
      </c>
      <c r="C44" s="36">
        <v>54150</v>
      </c>
      <c r="D44" s="36">
        <v>56043</v>
      </c>
      <c r="E44" s="36">
        <v>1752</v>
      </c>
      <c r="F44" s="36">
        <v>114112</v>
      </c>
      <c r="G44" s="36">
        <v>66468</v>
      </c>
      <c r="H44" s="36">
        <f t="shared" si="0"/>
        <v>2911</v>
      </c>
      <c r="I44" s="36">
        <f t="shared" si="1"/>
        <v>290773</v>
      </c>
      <c r="J44" s="28">
        <f t="shared" si="2"/>
        <v>8.7535708915952484E-2</v>
      </c>
      <c r="K44" s="28">
        <f t="shared" si="3"/>
        <v>0.10678978748034232</v>
      </c>
    </row>
    <row r="45" spans="1:11" ht="15" customHeight="1">
      <c r="A45" s="31" t="s">
        <v>49</v>
      </c>
      <c r="B45" s="37">
        <v>156</v>
      </c>
      <c r="C45" s="36">
        <v>2231</v>
      </c>
      <c r="D45" s="36">
        <v>1919</v>
      </c>
      <c r="E45" s="36">
        <v>890</v>
      </c>
      <c r="F45" s="36">
        <v>56131</v>
      </c>
      <c r="G45" s="36">
        <v>34162</v>
      </c>
      <c r="H45" s="36">
        <f t="shared" si="0"/>
        <v>1046</v>
      </c>
      <c r="I45" s="36">
        <f t="shared" si="1"/>
        <v>94443</v>
      </c>
      <c r="J45" s="28">
        <f t="shared" si="2"/>
        <v>3.1453916704255E-2</v>
      </c>
      <c r="K45" s="28">
        <f t="shared" si="3"/>
        <v>3.4685297118391217E-2</v>
      </c>
    </row>
    <row r="46" spans="1:11" ht="5" customHeight="1">
      <c r="A46" s="12"/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11" ht="15" customHeight="1">
      <c r="A47" s="49" t="s">
        <v>4</v>
      </c>
      <c r="B47" s="58">
        <f>SUM(B7:B45)</f>
        <v>14570</v>
      </c>
      <c r="C47" s="58">
        <f t="shared" ref="C47:I47" si="4">SUM(C7:C45)</f>
        <v>465581</v>
      </c>
      <c r="D47" s="59">
        <f t="shared" si="4"/>
        <v>464647</v>
      </c>
      <c r="E47" s="58">
        <f t="shared" si="4"/>
        <v>18685</v>
      </c>
      <c r="F47" s="58">
        <f t="shared" si="4"/>
        <v>1126429</v>
      </c>
      <c r="G47" s="59">
        <f t="shared" si="4"/>
        <v>666197</v>
      </c>
      <c r="H47" s="58">
        <f t="shared" si="4"/>
        <v>33255</v>
      </c>
      <c r="I47" s="59">
        <f t="shared" si="4"/>
        <v>2722854</v>
      </c>
      <c r="J47" s="60">
        <f>SUM(J7:J45)</f>
        <v>1.0000000000000002</v>
      </c>
      <c r="K47" s="60">
        <f>SUM(K7:K45)</f>
        <v>0.99999999999999989</v>
      </c>
    </row>
    <row r="48" spans="1:11" ht="5" customHeight="1">
      <c r="A48" s="15"/>
      <c r="B48" s="16"/>
      <c r="C48" s="16"/>
      <c r="D48" s="16"/>
      <c r="E48" s="16"/>
      <c r="F48" s="16"/>
      <c r="G48" s="16"/>
      <c r="H48" s="16"/>
      <c r="I48" s="16"/>
      <c r="J48" s="17"/>
      <c r="K48" s="17"/>
    </row>
    <row r="49" spans="1:11" ht="15" customHeight="1">
      <c r="A49" s="62" t="s">
        <v>78</v>
      </c>
      <c r="B49" s="36">
        <v>24287</v>
      </c>
      <c r="C49" s="36">
        <v>1008444</v>
      </c>
      <c r="D49" s="36">
        <v>1007998</v>
      </c>
      <c r="E49" s="36">
        <v>52083</v>
      </c>
      <c r="F49" s="36">
        <v>4096657</v>
      </c>
      <c r="G49" s="36">
        <v>3817233</v>
      </c>
      <c r="H49" s="36">
        <f>B49+E49</f>
        <v>76370</v>
      </c>
      <c r="I49" s="36">
        <f>C49+D49+F49+G49</f>
        <v>9930332</v>
      </c>
      <c r="J49" s="16"/>
      <c r="K49" s="16"/>
    </row>
    <row r="50" spans="1:11" ht="15" customHeight="1">
      <c r="A50" s="62" t="s">
        <v>79</v>
      </c>
      <c r="B50" s="37">
        <f>B47</f>
        <v>14570</v>
      </c>
      <c r="C50" s="37">
        <f t="shared" ref="C50:I50" si="5">C47</f>
        <v>465581</v>
      </c>
      <c r="D50" s="37">
        <f t="shared" si="5"/>
        <v>464647</v>
      </c>
      <c r="E50" s="37">
        <f t="shared" si="5"/>
        <v>18685</v>
      </c>
      <c r="F50" s="37">
        <f t="shared" si="5"/>
        <v>1126429</v>
      </c>
      <c r="G50" s="37">
        <f t="shared" si="5"/>
        <v>666197</v>
      </c>
      <c r="H50" s="37">
        <f t="shared" si="5"/>
        <v>33255</v>
      </c>
      <c r="I50" s="37">
        <f t="shared" si="5"/>
        <v>2722854</v>
      </c>
      <c r="J50" s="16"/>
      <c r="K50" s="16"/>
    </row>
    <row r="51" spans="1:11" ht="15" customHeight="1">
      <c r="A51" s="62" t="s">
        <v>5</v>
      </c>
      <c r="B51" s="28">
        <f t="shared" ref="B51" si="6">(B50-B49)/B49</f>
        <v>-0.40009058343970028</v>
      </c>
      <c r="C51" s="28">
        <f t="shared" ref="C51" si="7">(C50-C49)/C49</f>
        <v>-0.53831744747353349</v>
      </c>
      <c r="D51" s="28">
        <f t="shared" ref="D51" si="8">(D50-D49)/D49</f>
        <v>-0.5390397599995238</v>
      </c>
      <c r="E51" s="28">
        <f t="shared" ref="E51" si="9">(E50-E49)/E49</f>
        <v>-0.64124570397250547</v>
      </c>
      <c r="F51" s="28">
        <f t="shared" ref="F51" si="10">(F50-F49)/F49</f>
        <v>-0.72503702409061832</v>
      </c>
      <c r="G51" s="28">
        <f t="shared" ref="G51" si="11">(G50-G49)/G49</f>
        <v>-0.82547646423469567</v>
      </c>
      <c r="H51" s="28">
        <f t="shared" ref="H51" si="12">(H50-H49)/H49</f>
        <v>-0.56455414429749906</v>
      </c>
      <c r="I51" s="28">
        <f t="shared" ref="I51" si="13">(I50-I49)/I49</f>
        <v>-0.72580433363154429</v>
      </c>
      <c r="J51" s="28"/>
      <c r="K51" s="28"/>
    </row>
    <row r="52" spans="1:11" ht="15" customHeight="1">
      <c r="A52" s="1"/>
    </row>
    <row r="53" spans="1:11" ht="15" customHeight="1">
      <c r="A53" s="1"/>
    </row>
    <row r="54" spans="1:11" ht="15" customHeight="1">
      <c r="A54" s="1"/>
    </row>
    <row r="55" spans="1:11" ht="15" customHeight="1">
      <c r="A55" s="1"/>
    </row>
    <row r="56" spans="1:11" ht="15" customHeight="1">
      <c r="A56" s="1"/>
    </row>
    <row r="57" spans="1:11" ht="15" customHeight="1">
      <c r="A57" s="1"/>
    </row>
    <row r="58" spans="1:11" ht="15" customHeight="1"/>
    <row r="59" spans="1:11" ht="15" customHeight="1">
      <c r="A59" s="4"/>
    </row>
    <row r="60" spans="1:11" ht="15" customHeight="1"/>
    <row r="61" spans="1:11" ht="15" customHeight="1">
      <c r="A61" s="4"/>
    </row>
    <row r="62" spans="1:11" ht="15" customHeight="1">
      <c r="A62" s="4"/>
    </row>
    <row r="63" spans="1:11" ht="15" customHeight="1">
      <c r="A63" s="4"/>
      <c r="B63" s="5"/>
      <c r="C63" s="5"/>
      <c r="D63" s="5"/>
      <c r="E63" s="5"/>
      <c r="F63" s="5"/>
      <c r="G63" s="5"/>
    </row>
    <row r="64" spans="1:11" ht="15" customHeight="1">
      <c r="A64" s="4"/>
      <c r="G64" s="8"/>
    </row>
    <row r="65" spans="1:10">
      <c r="G65" s="8"/>
    </row>
    <row r="66" spans="1:10" ht="13">
      <c r="A66" s="4"/>
      <c r="G66" s="8"/>
    </row>
    <row r="67" spans="1:10" ht="13">
      <c r="A67" s="4"/>
    </row>
    <row r="68" spans="1:10" ht="13">
      <c r="A68" s="4"/>
      <c r="B68" s="5"/>
      <c r="C68" s="5"/>
      <c r="D68" s="5"/>
      <c r="E68" s="5"/>
      <c r="F68" s="5"/>
      <c r="G68" s="5"/>
      <c r="H68" s="5"/>
      <c r="I68" s="5"/>
    </row>
    <row r="74" spans="1:10" ht="13">
      <c r="B74" s="5"/>
      <c r="C74" s="5"/>
      <c r="D74" s="5"/>
      <c r="E74" s="5"/>
      <c r="F74" s="5"/>
      <c r="G74" s="5"/>
      <c r="H74" s="5"/>
      <c r="I74" s="5"/>
      <c r="J74" s="5"/>
    </row>
  </sheetData>
  <mergeCells count="6">
    <mergeCell ref="J4:K4"/>
    <mergeCell ref="C5:D5"/>
    <mergeCell ref="B4:D4"/>
    <mergeCell ref="E4:G4"/>
    <mergeCell ref="H4:I4"/>
    <mergeCell ref="F5:G5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7169" r:id="rId4"/>
  </oleObjects>
</worksheet>
</file>

<file path=xl/worksheets/sheet8.xml><?xml version="1.0" encoding="utf-8"?>
<worksheet xmlns="http://schemas.openxmlformats.org/spreadsheetml/2006/main" xmlns:r="http://schemas.openxmlformats.org/officeDocument/2006/relationships">
  <sheetPr codeName="Φύλλο8"/>
  <dimension ref="A1:K68"/>
  <sheetViews>
    <sheetView zoomScale="80" zoomScaleNormal="80" workbookViewId="0">
      <pane ySplit="6" topLeftCell="A7" activePane="bottomLeft" state="frozen"/>
      <selection pane="bottomLeft" activeCell="A7" sqref="A7"/>
    </sheetView>
  </sheetViews>
  <sheetFormatPr defaultRowHeight="12.5"/>
  <cols>
    <col min="1" max="1" width="38.6328125" style="2" customWidth="1"/>
    <col min="2" max="11" width="13.6328125" style="2" customWidth="1"/>
    <col min="12" max="16384" width="8.7265625" style="2"/>
  </cols>
  <sheetData>
    <row r="1" spans="1:11" ht="15" customHeight="1">
      <c r="A1" s="21" t="s">
        <v>63</v>
      </c>
      <c r="B1" s="13"/>
      <c r="C1" s="13"/>
      <c r="D1" s="13"/>
      <c r="E1" s="12"/>
      <c r="F1" s="50" t="s">
        <v>51</v>
      </c>
      <c r="H1" s="14"/>
      <c r="I1" s="14"/>
    </row>
    <row r="2" spans="1:11" ht="15" customHeight="1">
      <c r="A2" s="21" t="s">
        <v>61</v>
      </c>
      <c r="B2" s="12"/>
      <c r="C2" s="12"/>
      <c r="D2" s="12"/>
      <c r="E2" s="12"/>
      <c r="F2" s="51" t="s">
        <v>55</v>
      </c>
      <c r="H2" s="14"/>
      <c r="I2" s="14"/>
    </row>
    <row r="3" spans="1:11" ht="15" customHeight="1">
      <c r="A3" s="27" t="s">
        <v>62</v>
      </c>
      <c r="B3" s="22"/>
      <c r="C3" s="23"/>
      <c r="D3" s="22"/>
      <c r="E3" s="22"/>
      <c r="F3" s="24"/>
      <c r="G3" s="22"/>
      <c r="H3" s="14"/>
      <c r="I3" s="14"/>
      <c r="J3" s="25"/>
      <c r="K3" s="25"/>
    </row>
    <row r="4" spans="1:11" ht="15" customHeight="1">
      <c r="A4" s="45"/>
      <c r="B4" s="80" t="s">
        <v>6</v>
      </c>
      <c r="C4" s="81"/>
      <c r="D4" s="82"/>
      <c r="E4" s="80" t="s">
        <v>52</v>
      </c>
      <c r="F4" s="81"/>
      <c r="G4" s="82"/>
      <c r="H4" s="77" t="s">
        <v>7</v>
      </c>
      <c r="I4" s="78"/>
      <c r="J4" s="79" t="s">
        <v>50</v>
      </c>
      <c r="K4" s="79"/>
    </row>
    <row r="5" spans="1:11" ht="15" customHeight="1">
      <c r="A5" s="46" t="s">
        <v>1</v>
      </c>
      <c r="B5" s="47" t="s">
        <v>2</v>
      </c>
      <c r="C5" s="79" t="s">
        <v>3</v>
      </c>
      <c r="D5" s="78"/>
      <c r="E5" s="47" t="s">
        <v>2</v>
      </c>
      <c r="F5" s="79" t="s">
        <v>3</v>
      </c>
      <c r="G5" s="78"/>
      <c r="H5" s="47" t="s">
        <v>2</v>
      </c>
      <c r="I5" s="46" t="s">
        <v>53</v>
      </c>
      <c r="J5" s="26" t="s">
        <v>2</v>
      </c>
      <c r="K5" s="26" t="s">
        <v>53</v>
      </c>
    </row>
    <row r="6" spans="1:11" ht="15" customHeight="1">
      <c r="A6" s="61" t="s">
        <v>65</v>
      </c>
      <c r="B6" s="47" t="s">
        <v>8</v>
      </c>
      <c r="C6" s="44" t="s">
        <v>9</v>
      </c>
      <c r="D6" s="46" t="s">
        <v>10</v>
      </c>
      <c r="E6" s="48" t="s">
        <v>8</v>
      </c>
      <c r="F6" s="44" t="s">
        <v>9</v>
      </c>
      <c r="G6" s="46" t="s">
        <v>10</v>
      </c>
      <c r="H6" s="48" t="s">
        <v>8</v>
      </c>
      <c r="I6" s="49" t="s">
        <v>8</v>
      </c>
      <c r="J6" s="33" t="s">
        <v>8</v>
      </c>
      <c r="K6" s="33" t="s">
        <v>8</v>
      </c>
    </row>
    <row r="7" spans="1:11" ht="15" customHeight="1">
      <c r="A7" s="31" t="s">
        <v>11</v>
      </c>
      <c r="B7" s="36">
        <v>94</v>
      </c>
      <c r="C7" s="36">
        <v>848</v>
      </c>
      <c r="D7" s="36">
        <v>944</v>
      </c>
      <c r="E7" s="36">
        <v>505</v>
      </c>
      <c r="F7" s="36">
        <v>30739</v>
      </c>
      <c r="G7" s="36">
        <v>31889</v>
      </c>
      <c r="H7" s="36">
        <f>B7+E7</f>
        <v>599</v>
      </c>
      <c r="I7" s="36">
        <f>C7+D7+F7+G7</f>
        <v>64420</v>
      </c>
      <c r="J7" s="28">
        <f>H7/$H$47</f>
        <v>1.3187442208621373E-2</v>
      </c>
      <c r="K7" s="28">
        <f>I7/$I$47</f>
        <v>1.4189733610989842E-2</v>
      </c>
    </row>
    <row r="8" spans="1:11" ht="15" customHeight="1">
      <c r="A8" s="31" t="s">
        <v>12</v>
      </c>
      <c r="B8" s="36">
        <v>201</v>
      </c>
      <c r="C8" s="36">
        <v>6844</v>
      </c>
      <c r="D8" s="36">
        <v>7860</v>
      </c>
      <c r="E8" s="36">
        <v>2</v>
      </c>
      <c r="F8" s="36">
        <v>5</v>
      </c>
      <c r="G8" s="36">
        <v>5</v>
      </c>
      <c r="H8" s="36">
        <f t="shared" ref="H8:H45" si="0">B8+E8</f>
        <v>203</v>
      </c>
      <c r="I8" s="36">
        <f t="shared" ref="I8:I45" si="1">C8+D8+F8+G8</f>
        <v>14714</v>
      </c>
      <c r="J8" s="28">
        <f t="shared" ref="J8:J45" si="2">H8/$H$47</f>
        <v>4.4691999471621682E-3</v>
      </c>
      <c r="K8" s="28">
        <f t="shared" ref="K8:K45" si="3">I8/$I$47</f>
        <v>3.2410391237520106E-3</v>
      </c>
    </row>
    <row r="9" spans="1:11" ht="15" customHeight="1">
      <c r="A9" s="31" t="s">
        <v>13</v>
      </c>
      <c r="B9" s="36">
        <v>4</v>
      </c>
      <c r="C9" s="36">
        <v>0</v>
      </c>
      <c r="D9" s="36">
        <v>0</v>
      </c>
      <c r="E9" s="36">
        <v>88</v>
      </c>
      <c r="F9" s="36">
        <v>4024</v>
      </c>
      <c r="G9" s="36">
        <v>4772</v>
      </c>
      <c r="H9" s="36">
        <f t="shared" si="0"/>
        <v>92</v>
      </c>
      <c r="I9" s="36">
        <f t="shared" si="1"/>
        <v>8796</v>
      </c>
      <c r="J9" s="28">
        <f t="shared" si="2"/>
        <v>2.025450222359209E-3</v>
      </c>
      <c r="K9" s="28">
        <f t="shared" si="3"/>
        <v>1.9374867563220527E-3</v>
      </c>
    </row>
    <row r="10" spans="1:11" ht="15" customHeight="1">
      <c r="A10" s="31" t="s">
        <v>14</v>
      </c>
      <c r="B10" s="36">
        <v>49</v>
      </c>
      <c r="C10" s="36">
        <v>1319</v>
      </c>
      <c r="D10" s="36">
        <v>1582</v>
      </c>
      <c r="E10" s="36">
        <v>0</v>
      </c>
      <c r="F10" s="36">
        <v>0</v>
      </c>
      <c r="G10" s="36">
        <v>0</v>
      </c>
      <c r="H10" s="36">
        <f t="shared" si="0"/>
        <v>49</v>
      </c>
      <c r="I10" s="36">
        <f t="shared" si="1"/>
        <v>2901</v>
      </c>
      <c r="J10" s="28">
        <f t="shared" si="2"/>
        <v>1.0787724010391439E-3</v>
      </c>
      <c r="K10" s="28">
        <f t="shared" si="3"/>
        <v>6.3900057754550646E-4</v>
      </c>
    </row>
    <row r="11" spans="1:11" ht="15" customHeight="1">
      <c r="A11" s="31" t="s">
        <v>15</v>
      </c>
      <c r="B11" s="36">
        <v>6918</v>
      </c>
      <c r="C11" s="36">
        <v>256435</v>
      </c>
      <c r="D11" s="36">
        <v>226673</v>
      </c>
      <c r="E11" s="36">
        <v>7999</v>
      </c>
      <c r="F11" s="36">
        <v>334605</v>
      </c>
      <c r="G11" s="36">
        <v>381265</v>
      </c>
      <c r="H11" s="36">
        <f t="shared" si="0"/>
        <v>14917</v>
      </c>
      <c r="I11" s="36">
        <f t="shared" si="1"/>
        <v>1198978</v>
      </c>
      <c r="J11" s="28">
        <f t="shared" si="2"/>
        <v>0.32840914094491658</v>
      </c>
      <c r="K11" s="28">
        <f t="shared" si="3"/>
        <v>0.26409777127347683</v>
      </c>
    </row>
    <row r="12" spans="1:11" ht="15" customHeight="1">
      <c r="A12" s="31" t="s">
        <v>16</v>
      </c>
      <c r="B12" s="36">
        <v>416</v>
      </c>
      <c r="C12" s="36">
        <v>20373</v>
      </c>
      <c r="D12" s="36">
        <v>21930</v>
      </c>
      <c r="E12" s="36">
        <v>1222</v>
      </c>
      <c r="F12" s="36">
        <v>78020</v>
      </c>
      <c r="G12" s="36">
        <v>82129</v>
      </c>
      <c r="H12" s="36">
        <f t="shared" si="0"/>
        <v>1638</v>
      </c>
      <c r="I12" s="36">
        <f t="shared" si="1"/>
        <v>202452</v>
      </c>
      <c r="J12" s="28">
        <f t="shared" si="2"/>
        <v>3.6061820263308529E-2</v>
      </c>
      <c r="K12" s="28">
        <f t="shared" si="3"/>
        <v>4.4593914141759006E-2</v>
      </c>
    </row>
    <row r="13" spans="1:11" ht="15" customHeight="1">
      <c r="A13" s="31" t="s">
        <v>17</v>
      </c>
      <c r="B13" s="36">
        <v>376</v>
      </c>
      <c r="C13" s="36">
        <v>9141</v>
      </c>
      <c r="D13" s="36">
        <v>11193</v>
      </c>
      <c r="E13" s="36">
        <v>0</v>
      </c>
      <c r="F13" s="36">
        <v>0</v>
      </c>
      <c r="G13" s="36">
        <v>0</v>
      </c>
      <c r="H13" s="36">
        <f t="shared" si="0"/>
        <v>376</v>
      </c>
      <c r="I13" s="36">
        <f t="shared" si="1"/>
        <v>20334</v>
      </c>
      <c r="J13" s="28">
        <f t="shared" si="2"/>
        <v>8.2779269957289417E-3</v>
      </c>
      <c r="K13" s="28">
        <f t="shared" si="3"/>
        <v>4.4789513077595064E-3</v>
      </c>
    </row>
    <row r="14" spans="1:11" ht="15" customHeight="1">
      <c r="A14" s="31" t="s">
        <v>18</v>
      </c>
      <c r="B14" s="36">
        <v>61</v>
      </c>
      <c r="C14" s="36">
        <v>2747</v>
      </c>
      <c r="D14" s="36">
        <v>3245</v>
      </c>
      <c r="E14" s="36">
        <v>0</v>
      </c>
      <c r="F14" s="36">
        <v>0</v>
      </c>
      <c r="G14" s="36">
        <v>0</v>
      </c>
      <c r="H14" s="36">
        <f t="shared" si="0"/>
        <v>61</v>
      </c>
      <c r="I14" s="36">
        <f t="shared" si="1"/>
        <v>5992</v>
      </c>
      <c r="J14" s="28">
        <f t="shared" si="2"/>
        <v>1.3429615604773017E-3</v>
      </c>
      <c r="K14" s="28">
        <f t="shared" si="3"/>
        <v>1.3198522787496293E-3</v>
      </c>
    </row>
    <row r="15" spans="1:11" ht="15" customHeight="1">
      <c r="A15" s="31" t="s">
        <v>19</v>
      </c>
      <c r="B15" s="36">
        <v>84</v>
      </c>
      <c r="C15" s="36">
        <v>1970</v>
      </c>
      <c r="D15" s="36">
        <v>2172</v>
      </c>
      <c r="E15" s="36">
        <v>0</v>
      </c>
      <c r="F15" s="36">
        <v>0</v>
      </c>
      <c r="G15" s="36">
        <v>0</v>
      </c>
      <c r="H15" s="36">
        <f t="shared" si="0"/>
        <v>84</v>
      </c>
      <c r="I15" s="36">
        <f t="shared" si="1"/>
        <v>4142</v>
      </c>
      <c r="J15" s="28">
        <f t="shared" si="2"/>
        <v>1.8493241160671041E-3</v>
      </c>
      <c r="K15" s="28">
        <f t="shared" si="3"/>
        <v>9.1235449575783798E-4</v>
      </c>
    </row>
    <row r="16" spans="1:11" ht="15" customHeight="1">
      <c r="A16" s="31" t="s">
        <v>20</v>
      </c>
      <c r="B16" s="36">
        <v>776</v>
      </c>
      <c r="C16" s="36">
        <v>39023</v>
      </c>
      <c r="D16" s="36">
        <v>41121</v>
      </c>
      <c r="E16" s="36">
        <v>4461</v>
      </c>
      <c r="F16" s="36">
        <v>316174</v>
      </c>
      <c r="G16" s="36">
        <v>319007</v>
      </c>
      <c r="H16" s="36">
        <f t="shared" si="0"/>
        <v>5237</v>
      </c>
      <c r="I16" s="36">
        <f t="shared" si="1"/>
        <v>715325</v>
      </c>
      <c r="J16" s="28">
        <f t="shared" si="2"/>
        <v>0.11529655233146933</v>
      </c>
      <c r="K16" s="28">
        <f t="shared" si="3"/>
        <v>0.15756397384789364</v>
      </c>
    </row>
    <row r="17" spans="1:11" ht="15" customHeight="1">
      <c r="A17" s="31" t="s">
        <v>21</v>
      </c>
      <c r="B17" s="36">
        <v>42</v>
      </c>
      <c r="C17" s="36">
        <v>1059</v>
      </c>
      <c r="D17" s="36">
        <v>1101</v>
      </c>
      <c r="E17" s="36">
        <v>272</v>
      </c>
      <c r="F17" s="36">
        <v>13642</v>
      </c>
      <c r="G17" s="36">
        <v>14463</v>
      </c>
      <c r="H17" s="36">
        <f t="shared" si="0"/>
        <v>314</v>
      </c>
      <c r="I17" s="36">
        <f t="shared" si="1"/>
        <v>30265</v>
      </c>
      <c r="J17" s="28">
        <f t="shared" si="2"/>
        <v>6.9129496719651266E-3</v>
      </c>
      <c r="K17" s="28">
        <f t="shared" si="3"/>
        <v>6.6664434606738205E-3</v>
      </c>
    </row>
    <row r="18" spans="1:11" ht="15" customHeight="1">
      <c r="A18" s="31" t="s">
        <v>22</v>
      </c>
      <c r="B18" s="36">
        <v>100</v>
      </c>
      <c r="C18" s="36">
        <v>553</v>
      </c>
      <c r="D18" s="36">
        <v>721</v>
      </c>
      <c r="E18" s="36">
        <v>0</v>
      </c>
      <c r="F18" s="36">
        <v>0</v>
      </c>
      <c r="G18" s="36">
        <v>0</v>
      </c>
      <c r="H18" s="36">
        <f t="shared" si="0"/>
        <v>100</v>
      </c>
      <c r="I18" s="36">
        <f t="shared" si="1"/>
        <v>1274</v>
      </c>
      <c r="J18" s="28">
        <f t="shared" si="2"/>
        <v>2.2015763286513143E-3</v>
      </c>
      <c r="K18" s="28">
        <f t="shared" si="3"/>
        <v>2.8062279758461745E-4</v>
      </c>
    </row>
    <row r="19" spans="1:11" ht="15" customHeight="1">
      <c r="A19" s="31" t="s">
        <v>23</v>
      </c>
      <c r="B19" s="36">
        <v>236</v>
      </c>
      <c r="C19" s="36">
        <v>3729</v>
      </c>
      <c r="D19" s="36">
        <v>4254</v>
      </c>
      <c r="E19" s="36">
        <v>128</v>
      </c>
      <c r="F19" s="36">
        <v>4449</v>
      </c>
      <c r="G19" s="36">
        <v>4658</v>
      </c>
      <c r="H19" s="36">
        <f t="shared" si="0"/>
        <v>364</v>
      </c>
      <c r="I19" s="36">
        <f t="shared" si="1"/>
        <v>17090</v>
      </c>
      <c r="J19" s="28">
        <f t="shared" si="2"/>
        <v>8.0137378362907848E-3</v>
      </c>
      <c r="K19" s="28">
        <f t="shared" si="3"/>
        <v>3.7643984385566033E-3</v>
      </c>
    </row>
    <row r="20" spans="1:11" ht="15" customHeight="1">
      <c r="A20" s="31" t="s">
        <v>24</v>
      </c>
      <c r="B20" s="36">
        <v>26</v>
      </c>
      <c r="C20" s="36">
        <v>133</v>
      </c>
      <c r="D20" s="36">
        <v>144</v>
      </c>
      <c r="E20" s="36">
        <v>0</v>
      </c>
      <c r="F20" s="36">
        <v>0</v>
      </c>
      <c r="G20" s="36">
        <v>0</v>
      </c>
      <c r="H20" s="36">
        <f t="shared" si="0"/>
        <v>26</v>
      </c>
      <c r="I20" s="36">
        <f t="shared" si="1"/>
        <v>277</v>
      </c>
      <c r="J20" s="28">
        <f t="shared" si="2"/>
        <v>5.7240984544934168E-4</v>
      </c>
      <c r="K20" s="28">
        <f t="shared" si="3"/>
        <v>6.1014532912824989E-5</v>
      </c>
    </row>
    <row r="21" spans="1:11" ht="15" customHeight="1">
      <c r="A21" s="31" t="s">
        <v>25</v>
      </c>
      <c r="B21" s="36">
        <v>54</v>
      </c>
      <c r="C21" s="36">
        <v>315</v>
      </c>
      <c r="D21" s="36">
        <v>476</v>
      </c>
      <c r="E21" s="36">
        <v>0</v>
      </c>
      <c r="F21" s="36">
        <v>0</v>
      </c>
      <c r="G21" s="36">
        <v>0</v>
      </c>
      <c r="H21" s="36">
        <f t="shared" si="0"/>
        <v>54</v>
      </c>
      <c r="I21" s="36">
        <f t="shared" si="1"/>
        <v>791</v>
      </c>
      <c r="J21" s="28">
        <f t="shared" si="2"/>
        <v>1.1888512174717098E-3</v>
      </c>
      <c r="K21" s="28">
        <f t="shared" si="3"/>
        <v>1.7423283586297678E-4</v>
      </c>
    </row>
    <row r="22" spans="1:11" ht="15" customHeight="1">
      <c r="A22" s="31" t="s">
        <v>26</v>
      </c>
      <c r="B22" s="36">
        <v>26</v>
      </c>
      <c r="C22" s="36">
        <v>50</v>
      </c>
      <c r="D22" s="36">
        <v>85</v>
      </c>
      <c r="E22" s="36">
        <v>0</v>
      </c>
      <c r="F22" s="36">
        <v>0</v>
      </c>
      <c r="G22" s="36">
        <v>0</v>
      </c>
      <c r="H22" s="36">
        <f t="shared" si="0"/>
        <v>26</v>
      </c>
      <c r="I22" s="36">
        <f t="shared" si="1"/>
        <v>135</v>
      </c>
      <c r="J22" s="28">
        <f t="shared" si="2"/>
        <v>5.7240984544934168E-4</v>
      </c>
      <c r="K22" s="28">
        <f t="shared" si="3"/>
        <v>2.9736324704806403E-5</v>
      </c>
    </row>
    <row r="23" spans="1:11" ht="15" customHeight="1">
      <c r="A23" s="31" t="s">
        <v>27</v>
      </c>
      <c r="B23" s="36">
        <v>42</v>
      </c>
      <c r="C23" s="36">
        <v>1267</v>
      </c>
      <c r="D23" s="36">
        <v>1443</v>
      </c>
      <c r="E23" s="36">
        <v>155</v>
      </c>
      <c r="F23" s="36">
        <v>9898</v>
      </c>
      <c r="G23" s="36">
        <v>10452</v>
      </c>
      <c r="H23" s="36">
        <f t="shared" si="0"/>
        <v>197</v>
      </c>
      <c r="I23" s="36">
        <f t="shared" si="1"/>
        <v>23060</v>
      </c>
      <c r="J23" s="28">
        <f t="shared" si="2"/>
        <v>4.3371053674430889E-3</v>
      </c>
      <c r="K23" s="28">
        <f t="shared" si="3"/>
        <v>5.0794047977247084E-3</v>
      </c>
    </row>
    <row r="24" spans="1:11" ht="15" customHeight="1">
      <c r="A24" s="31" t="s">
        <v>28</v>
      </c>
      <c r="B24" s="36">
        <v>225</v>
      </c>
      <c r="C24" s="36">
        <v>3795</v>
      </c>
      <c r="D24" s="36">
        <v>4346</v>
      </c>
      <c r="E24" s="36">
        <v>585</v>
      </c>
      <c r="F24" s="36">
        <v>37079</v>
      </c>
      <c r="G24" s="36">
        <v>34430</v>
      </c>
      <c r="H24" s="36">
        <f t="shared" si="0"/>
        <v>810</v>
      </c>
      <c r="I24" s="36">
        <f t="shared" si="1"/>
        <v>79650</v>
      </c>
      <c r="J24" s="28">
        <f t="shared" si="2"/>
        <v>1.7832768262075645E-2</v>
      </c>
      <c r="K24" s="28">
        <f t="shared" si="3"/>
        <v>1.7544431575835778E-2</v>
      </c>
    </row>
    <row r="25" spans="1:11" ht="15" customHeight="1">
      <c r="A25" s="31" t="s">
        <v>29</v>
      </c>
      <c r="B25" s="36">
        <v>325</v>
      </c>
      <c r="C25" s="36">
        <v>10326</v>
      </c>
      <c r="D25" s="36">
        <v>11092</v>
      </c>
      <c r="E25" s="36">
        <v>2496</v>
      </c>
      <c r="F25" s="36">
        <v>159842</v>
      </c>
      <c r="G25" s="36">
        <v>161727</v>
      </c>
      <c r="H25" s="36">
        <f t="shared" si="0"/>
        <v>2821</v>
      </c>
      <c r="I25" s="36">
        <f t="shared" si="1"/>
        <v>342987</v>
      </c>
      <c r="J25" s="28">
        <f t="shared" si="2"/>
        <v>6.2106468231253577E-2</v>
      </c>
      <c r="K25" s="28">
        <f t="shared" si="3"/>
        <v>7.5549428159462473E-2</v>
      </c>
    </row>
    <row r="26" spans="1:11" ht="15" customHeight="1">
      <c r="A26" s="31" t="s">
        <v>30</v>
      </c>
      <c r="B26" s="36">
        <v>334</v>
      </c>
      <c r="C26" s="36">
        <v>9982</v>
      </c>
      <c r="D26" s="36">
        <v>11194</v>
      </c>
      <c r="E26" s="36">
        <v>1605</v>
      </c>
      <c r="F26" s="36">
        <v>109198</v>
      </c>
      <c r="G26" s="36">
        <v>108912</v>
      </c>
      <c r="H26" s="36">
        <f t="shared" si="0"/>
        <v>1939</v>
      </c>
      <c r="I26" s="36">
        <f t="shared" si="1"/>
        <v>239286</v>
      </c>
      <c r="J26" s="28">
        <f t="shared" si="2"/>
        <v>4.2688565012548987E-2</v>
      </c>
      <c r="K26" s="28">
        <f t="shared" si="3"/>
        <v>5.270730513566152E-2</v>
      </c>
    </row>
    <row r="27" spans="1:11" ht="15" customHeight="1">
      <c r="A27" s="31" t="s">
        <v>31</v>
      </c>
      <c r="B27" s="36">
        <v>26</v>
      </c>
      <c r="C27" s="36">
        <v>39</v>
      </c>
      <c r="D27" s="36">
        <v>92</v>
      </c>
      <c r="E27" s="36">
        <v>0</v>
      </c>
      <c r="F27" s="36">
        <v>0</v>
      </c>
      <c r="G27" s="36">
        <v>0</v>
      </c>
      <c r="H27" s="36">
        <f t="shared" si="0"/>
        <v>26</v>
      </c>
      <c r="I27" s="36">
        <f t="shared" si="1"/>
        <v>131</v>
      </c>
      <c r="J27" s="28">
        <f t="shared" si="2"/>
        <v>5.7240984544934168E-4</v>
      </c>
      <c r="K27" s="28">
        <f t="shared" si="3"/>
        <v>2.8855248417256584E-5</v>
      </c>
    </row>
    <row r="28" spans="1:11" ht="15" customHeight="1">
      <c r="A28" s="31" t="s">
        <v>32</v>
      </c>
      <c r="B28" s="36">
        <v>72</v>
      </c>
      <c r="C28" s="36">
        <v>1431</v>
      </c>
      <c r="D28" s="36">
        <v>1751</v>
      </c>
      <c r="E28" s="36">
        <v>6</v>
      </c>
      <c r="F28" s="36">
        <v>70</v>
      </c>
      <c r="G28" s="36">
        <v>92</v>
      </c>
      <c r="H28" s="36">
        <f t="shared" si="0"/>
        <v>78</v>
      </c>
      <c r="I28" s="36">
        <f t="shared" si="1"/>
        <v>3344</v>
      </c>
      <c r="J28" s="28">
        <f t="shared" si="2"/>
        <v>1.7172295363480253E-3</v>
      </c>
      <c r="K28" s="28">
        <f t="shared" si="3"/>
        <v>7.3657977639164901E-4</v>
      </c>
    </row>
    <row r="29" spans="1:11" ht="15" customHeight="1">
      <c r="A29" s="31" t="s">
        <v>33</v>
      </c>
      <c r="B29" s="36">
        <v>76</v>
      </c>
      <c r="C29" s="36">
        <v>1312</v>
      </c>
      <c r="D29" s="36">
        <v>1679</v>
      </c>
      <c r="E29" s="36">
        <v>0</v>
      </c>
      <c r="F29" s="36">
        <v>0</v>
      </c>
      <c r="G29" s="36">
        <v>0</v>
      </c>
      <c r="H29" s="36">
        <f t="shared" si="0"/>
        <v>76</v>
      </c>
      <c r="I29" s="36">
        <f t="shared" si="1"/>
        <v>2991</v>
      </c>
      <c r="J29" s="28">
        <f t="shared" si="2"/>
        <v>1.6731980097749988E-3</v>
      </c>
      <c r="K29" s="28">
        <f t="shared" si="3"/>
        <v>6.5882479401537745E-4</v>
      </c>
    </row>
    <row r="30" spans="1:11" ht="15" customHeight="1">
      <c r="A30" s="31" t="s">
        <v>34</v>
      </c>
      <c r="B30" s="36">
        <v>234</v>
      </c>
      <c r="C30" s="36">
        <v>5311</v>
      </c>
      <c r="D30" s="36">
        <v>6171</v>
      </c>
      <c r="E30" s="36">
        <v>22</v>
      </c>
      <c r="F30" s="36">
        <v>688</v>
      </c>
      <c r="G30" s="36">
        <v>735</v>
      </c>
      <c r="H30" s="36">
        <f t="shared" si="0"/>
        <v>256</v>
      </c>
      <c r="I30" s="36">
        <f t="shared" si="1"/>
        <v>12905</v>
      </c>
      <c r="J30" s="28">
        <f t="shared" si="2"/>
        <v>5.6360354013473644E-3</v>
      </c>
      <c r="K30" s="28">
        <f t="shared" si="3"/>
        <v>2.8425723727076046E-3</v>
      </c>
    </row>
    <row r="31" spans="1:11" ht="15" customHeight="1">
      <c r="A31" s="31" t="s">
        <v>35</v>
      </c>
      <c r="B31" s="36">
        <v>354</v>
      </c>
      <c r="C31" s="36">
        <v>5331</v>
      </c>
      <c r="D31" s="36">
        <v>5534</v>
      </c>
      <c r="E31" s="36">
        <v>0</v>
      </c>
      <c r="F31" s="36">
        <v>0</v>
      </c>
      <c r="G31" s="36">
        <v>0</v>
      </c>
      <c r="H31" s="36">
        <f t="shared" si="0"/>
        <v>354</v>
      </c>
      <c r="I31" s="36">
        <f t="shared" si="1"/>
        <v>10865</v>
      </c>
      <c r="J31" s="28">
        <f t="shared" si="2"/>
        <v>7.7935802034256527E-3</v>
      </c>
      <c r="K31" s="28">
        <f t="shared" si="3"/>
        <v>2.3932234660571966E-3</v>
      </c>
    </row>
    <row r="32" spans="1:11" ht="15" customHeight="1">
      <c r="A32" s="31" t="s">
        <v>36</v>
      </c>
      <c r="B32" s="36">
        <v>707</v>
      </c>
      <c r="C32" s="36">
        <v>17728</v>
      </c>
      <c r="D32" s="36">
        <v>19901</v>
      </c>
      <c r="E32" s="36">
        <v>1379</v>
      </c>
      <c r="F32" s="36">
        <v>63342</v>
      </c>
      <c r="G32" s="36">
        <v>65771</v>
      </c>
      <c r="H32" s="36">
        <f t="shared" si="0"/>
        <v>2086</v>
      </c>
      <c r="I32" s="36">
        <f t="shared" si="1"/>
        <v>166742</v>
      </c>
      <c r="J32" s="28">
        <f t="shared" si="2"/>
        <v>4.5924882215666415E-2</v>
      </c>
      <c r="K32" s="28">
        <f t="shared" si="3"/>
        <v>3.6728105584657993E-2</v>
      </c>
    </row>
    <row r="33" spans="1:11" ht="15" customHeight="1">
      <c r="A33" s="31" t="s">
        <v>37</v>
      </c>
      <c r="B33" s="36">
        <v>372</v>
      </c>
      <c r="C33" s="36">
        <v>13638</v>
      </c>
      <c r="D33" s="36">
        <v>16476</v>
      </c>
      <c r="E33" s="36">
        <v>52</v>
      </c>
      <c r="F33" s="36">
        <v>3757</v>
      </c>
      <c r="G33" s="36">
        <v>4142</v>
      </c>
      <c r="H33" s="36">
        <f t="shared" si="0"/>
        <v>424</v>
      </c>
      <c r="I33" s="36">
        <f t="shared" si="1"/>
        <v>38013</v>
      </c>
      <c r="J33" s="28">
        <f t="shared" si="2"/>
        <v>9.3346836334815726E-3</v>
      </c>
      <c r="K33" s="28">
        <f t="shared" si="3"/>
        <v>8.3730882296578213E-3</v>
      </c>
    </row>
    <row r="34" spans="1:11" ht="15" customHeight="1">
      <c r="A34" s="31" t="s">
        <v>38</v>
      </c>
      <c r="B34" s="36">
        <v>376</v>
      </c>
      <c r="C34" s="36">
        <v>6978</v>
      </c>
      <c r="D34" s="36">
        <v>6969</v>
      </c>
      <c r="E34" s="36">
        <v>0</v>
      </c>
      <c r="F34" s="36">
        <v>0</v>
      </c>
      <c r="G34" s="36">
        <v>0</v>
      </c>
      <c r="H34" s="36">
        <f t="shared" si="0"/>
        <v>376</v>
      </c>
      <c r="I34" s="36">
        <f t="shared" si="1"/>
        <v>13947</v>
      </c>
      <c r="J34" s="28">
        <f t="shared" si="2"/>
        <v>8.2779269957289417E-3</v>
      </c>
      <c r="K34" s="28">
        <f t="shared" si="3"/>
        <v>3.0720927456143327E-3</v>
      </c>
    </row>
    <row r="35" spans="1:11" ht="15" customHeight="1">
      <c r="A35" s="31" t="s">
        <v>39</v>
      </c>
      <c r="B35" s="36">
        <v>0</v>
      </c>
      <c r="C35" s="36">
        <v>0</v>
      </c>
      <c r="D35" s="36">
        <v>0</v>
      </c>
      <c r="E35" s="36">
        <v>40</v>
      </c>
      <c r="F35" s="36">
        <v>2661</v>
      </c>
      <c r="G35" s="36">
        <v>2459</v>
      </c>
      <c r="H35" s="36">
        <f t="shared" si="0"/>
        <v>40</v>
      </c>
      <c r="I35" s="36">
        <f t="shared" si="1"/>
        <v>5120</v>
      </c>
      <c r="J35" s="28">
        <f t="shared" si="2"/>
        <v>8.8063053146052574E-4</v>
      </c>
      <c r="K35" s="28">
        <f t="shared" si="3"/>
        <v>1.1277776480637688E-3</v>
      </c>
    </row>
    <row r="36" spans="1:11" ht="15" customHeight="1">
      <c r="A36" s="31" t="s">
        <v>40</v>
      </c>
      <c r="B36" s="36">
        <v>502</v>
      </c>
      <c r="C36" s="36">
        <v>13075</v>
      </c>
      <c r="D36" s="36">
        <v>16492</v>
      </c>
      <c r="E36" s="36">
        <v>0</v>
      </c>
      <c r="F36" s="36">
        <v>0</v>
      </c>
      <c r="G36" s="36">
        <v>0</v>
      </c>
      <c r="H36" s="36">
        <f t="shared" si="0"/>
        <v>502</v>
      </c>
      <c r="I36" s="36">
        <f t="shared" si="1"/>
        <v>29567</v>
      </c>
      <c r="J36" s="28">
        <f t="shared" si="2"/>
        <v>1.1051913169829598E-2</v>
      </c>
      <c r="K36" s="28">
        <f t="shared" si="3"/>
        <v>6.512695648496377E-3</v>
      </c>
    </row>
    <row r="37" spans="1:11" ht="15" customHeight="1">
      <c r="A37" s="31" t="s">
        <v>41</v>
      </c>
      <c r="B37" s="36">
        <v>613</v>
      </c>
      <c r="C37" s="36">
        <v>24317</v>
      </c>
      <c r="D37" s="36">
        <v>25736</v>
      </c>
      <c r="E37" s="36">
        <v>2832</v>
      </c>
      <c r="F37" s="36">
        <v>193600</v>
      </c>
      <c r="G37" s="36">
        <v>194689</v>
      </c>
      <c r="H37" s="36">
        <f t="shared" si="0"/>
        <v>3445</v>
      </c>
      <c r="I37" s="36">
        <f t="shared" si="1"/>
        <v>438342</v>
      </c>
      <c r="J37" s="28">
        <f t="shared" si="2"/>
        <v>7.5844304522037775E-2</v>
      </c>
      <c r="K37" s="28">
        <f t="shared" si="3"/>
        <v>9.6553185509290734E-2</v>
      </c>
    </row>
    <row r="38" spans="1:11" ht="15" customHeight="1">
      <c r="A38" s="31" t="s">
        <v>42</v>
      </c>
      <c r="B38" s="36">
        <v>316</v>
      </c>
      <c r="C38" s="36">
        <v>7453</v>
      </c>
      <c r="D38" s="36">
        <v>8152</v>
      </c>
      <c r="E38" s="36">
        <v>135</v>
      </c>
      <c r="F38" s="36">
        <v>8316</v>
      </c>
      <c r="G38" s="36">
        <v>8953</v>
      </c>
      <c r="H38" s="36">
        <f t="shared" si="0"/>
        <v>451</v>
      </c>
      <c r="I38" s="36">
        <f t="shared" si="1"/>
        <v>32874</v>
      </c>
      <c r="J38" s="28">
        <f t="shared" si="2"/>
        <v>9.9291092422174269E-3</v>
      </c>
      <c r="K38" s="28">
        <f t="shared" si="3"/>
        <v>7.2411254692281903E-3</v>
      </c>
    </row>
    <row r="39" spans="1:11" ht="15" customHeight="1">
      <c r="A39" s="31" t="s">
        <v>43</v>
      </c>
      <c r="B39" s="36">
        <v>717</v>
      </c>
      <c r="C39" s="36">
        <v>31339</v>
      </c>
      <c r="D39" s="36">
        <v>33691</v>
      </c>
      <c r="E39" s="36">
        <v>952</v>
      </c>
      <c r="F39" s="36">
        <v>58429</v>
      </c>
      <c r="G39" s="36">
        <v>59095</v>
      </c>
      <c r="H39" s="36">
        <f t="shared" si="0"/>
        <v>1669</v>
      </c>
      <c r="I39" s="36">
        <f t="shared" si="1"/>
        <v>182554</v>
      </c>
      <c r="J39" s="28">
        <f t="shared" si="2"/>
        <v>3.6744308925190435E-2</v>
      </c>
      <c r="K39" s="28">
        <f t="shared" si="3"/>
        <v>4.0211000149342431E-2</v>
      </c>
    </row>
    <row r="40" spans="1:11" ht="15" customHeight="1">
      <c r="A40" s="31" t="s">
        <v>44</v>
      </c>
      <c r="B40" s="36">
        <v>60</v>
      </c>
      <c r="C40" s="36">
        <v>818</v>
      </c>
      <c r="D40" s="36">
        <v>975</v>
      </c>
      <c r="E40" s="36">
        <v>0</v>
      </c>
      <c r="F40" s="36">
        <v>0</v>
      </c>
      <c r="G40" s="36">
        <v>0</v>
      </c>
      <c r="H40" s="36">
        <f t="shared" si="0"/>
        <v>60</v>
      </c>
      <c r="I40" s="36">
        <f t="shared" si="1"/>
        <v>1793</v>
      </c>
      <c r="J40" s="28">
        <f t="shared" si="2"/>
        <v>1.3209457971907887E-3</v>
      </c>
      <c r="K40" s="28">
        <f t="shared" si="3"/>
        <v>3.949424458942065E-4</v>
      </c>
    </row>
    <row r="41" spans="1:11" ht="15" customHeight="1">
      <c r="A41" s="31" t="s">
        <v>45</v>
      </c>
      <c r="B41" s="36">
        <v>133</v>
      </c>
      <c r="C41" s="36">
        <v>2791</v>
      </c>
      <c r="D41" s="36">
        <v>3307</v>
      </c>
      <c r="E41" s="36">
        <v>288</v>
      </c>
      <c r="F41" s="36">
        <v>15943</v>
      </c>
      <c r="G41" s="36">
        <v>14815</v>
      </c>
      <c r="H41" s="36">
        <f t="shared" si="0"/>
        <v>421</v>
      </c>
      <c r="I41" s="36">
        <f t="shared" si="1"/>
        <v>36856</v>
      </c>
      <c r="J41" s="28">
        <f t="shared" si="2"/>
        <v>9.2686363436220338E-3</v>
      </c>
      <c r="K41" s="28">
        <f t="shared" si="3"/>
        <v>8.1182369134840358E-3</v>
      </c>
    </row>
    <row r="42" spans="1:11" ht="15" customHeight="1">
      <c r="A42" s="31" t="s">
        <v>46</v>
      </c>
      <c r="B42" s="36">
        <v>70</v>
      </c>
      <c r="C42" s="36">
        <v>769</v>
      </c>
      <c r="D42" s="36">
        <v>1093</v>
      </c>
      <c r="E42" s="36">
        <v>10</v>
      </c>
      <c r="F42" s="36">
        <v>377</v>
      </c>
      <c r="G42" s="36">
        <v>374</v>
      </c>
      <c r="H42" s="36">
        <f t="shared" si="0"/>
        <v>80</v>
      </c>
      <c r="I42" s="36">
        <f t="shared" si="1"/>
        <v>2613</v>
      </c>
      <c r="J42" s="28">
        <f t="shared" si="2"/>
        <v>1.7612610629210515E-3</v>
      </c>
      <c r="K42" s="28">
        <f t="shared" si="3"/>
        <v>5.7556308484191948E-4</v>
      </c>
    </row>
    <row r="43" spans="1:11" ht="15" customHeight="1">
      <c r="A43" s="31" t="s">
        <v>47</v>
      </c>
      <c r="B43" s="36">
        <v>54</v>
      </c>
      <c r="C43" s="36">
        <v>567</v>
      </c>
      <c r="D43" s="36">
        <v>920</v>
      </c>
      <c r="E43" s="36">
        <v>0</v>
      </c>
      <c r="F43" s="36">
        <v>0</v>
      </c>
      <c r="G43" s="36">
        <v>0</v>
      </c>
      <c r="H43" s="36">
        <f t="shared" si="0"/>
        <v>54</v>
      </c>
      <c r="I43" s="36">
        <f t="shared" si="1"/>
        <v>1487</v>
      </c>
      <c r="J43" s="28">
        <f t="shared" si="2"/>
        <v>1.1888512174717098E-3</v>
      </c>
      <c r="K43" s="28">
        <f t="shared" si="3"/>
        <v>3.2754010989664536E-4</v>
      </c>
    </row>
    <row r="44" spans="1:11" ht="15" customHeight="1">
      <c r="A44" s="31" t="s">
        <v>48</v>
      </c>
      <c r="B44" s="36">
        <v>1196</v>
      </c>
      <c r="C44" s="36">
        <v>59047</v>
      </c>
      <c r="D44" s="36">
        <v>60420</v>
      </c>
      <c r="E44" s="36">
        <v>2311</v>
      </c>
      <c r="F44" s="36">
        <v>123318</v>
      </c>
      <c r="G44" s="36">
        <v>139541</v>
      </c>
      <c r="H44" s="36">
        <f t="shared" si="0"/>
        <v>3507</v>
      </c>
      <c r="I44" s="36">
        <f t="shared" si="1"/>
        <v>382326</v>
      </c>
      <c r="J44" s="28">
        <f t="shared" si="2"/>
        <v>7.72092818458016E-2</v>
      </c>
      <c r="K44" s="28">
        <f t="shared" si="3"/>
        <v>8.4214593178443056E-2</v>
      </c>
    </row>
    <row r="45" spans="1:11" ht="15" customHeight="1">
      <c r="A45" s="31" t="s">
        <v>49</v>
      </c>
      <c r="B45" s="36">
        <v>170</v>
      </c>
      <c r="C45" s="36">
        <v>2981</v>
      </c>
      <c r="D45" s="36">
        <v>3220</v>
      </c>
      <c r="E45" s="36">
        <v>1440</v>
      </c>
      <c r="F45" s="36">
        <v>99308</v>
      </c>
      <c r="G45" s="36">
        <v>99054</v>
      </c>
      <c r="H45" s="36">
        <f t="shared" si="0"/>
        <v>1610</v>
      </c>
      <c r="I45" s="36">
        <f t="shared" si="1"/>
        <v>204563</v>
      </c>
      <c r="J45" s="28">
        <f t="shared" si="2"/>
        <v>3.5445378891286163E-2</v>
      </c>
      <c r="K45" s="28">
        <f t="shared" si="3"/>
        <v>4.5058902152513423E-2</v>
      </c>
    </row>
    <row r="46" spans="1:11" ht="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ht="15" customHeight="1">
      <c r="A47" s="49" t="s">
        <v>4</v>
      </c>
      <c r="B47" s="58">
        <f>SUM(B7:B45)</f>
        <v>16437</v>
      </c>
      <c r="C47" s="58">
        <f t="shared" ref="C47:I47" si="4">SUM(C7:C45)</f>
        <v>564834</v>
      </c>
      <c r="D47" s="59">
        <f t="shared" si="4"/>
        <v>564155</v>
      </c>
      <c r="E47" s="58">
        <f t="shared" si="4"/>
        <v>28985</v>
      </c>
      <c r="F47" s="58">
        <f t="shared" si="4"/>
        <v>1667484</v>
      </c>
      <c r="G47" s="59">
        <f t="shared" si="4"/>
        <v>1743429</v>
      </c>
      <c r="H47" s="58">
        <f t="shared" si="4"/>
        <v>45422</v>
      </c>
      <c r="I47" s="59">
        <f t="shared" si="4"/>
        <v>4539902</v>
      </c>
      <c r="J47" s="60">
        <f>SUM(J7:J45)</f>
        <v>1</v>
      </c>
      <c r="K47" s="60">
        <f>SUM(K7:K45)</f>
        <v>0.99999999999999989</v>
      </c>
    </row>
    <row r="48" spans="1:11" ht="5" customHeight="1">
      <c r="A48" s="15"/>
      <c r="B48" s="12"/>
      <c r="C48" s="12"/>
      <c r="D48" s="12"/>
      <c r="E48" s="12"/>
      <c r="F48" s="12"/>
      <c r="G48" s="12"/>
      <c r="H48" s="12"/>
      <c r="I48" s="12"/>
      <c r="J48" s="13"/>
      <c r="K48" s="13"/>
    </row>
    <row r="49" spans="1:11" ht="15" customHeight="1">
      <c r="A49" s="62" t="s">
        <v>73</v>
      </c>
      <c r="B49" s="36">
        <v>24717</v>
      </c>
      <c r="C49" s="36">
        <v>1023657</v>
      </c>
      <c r="D49" s="36">
        <v>1022542</v>
      </c>
      <c r="E49" s="36">
        <v>52838</v>
      </c>
      <c r="F49" s="36">
        <v>3977915</v>
      </c>
      <c r="G49" s="36">
        <v>4214300</v>
      </c>
      <c r="H49" s="36">
        <f>B49+E49</f>
        <v>77555</v>
      </c>
      <c r="I49" s="38">
        <f>C49+D49+F49+G49</f>
        <v>10238414</v>
      </c>
      <c r="J49" s="12"/>
      <c r="K49" s="12"/>
    </row>
    <row r="50" spans="1:11" ht="15" customHeight="1">
      <c r="A50" s="62" t="s">
        <v>74</v>
      </c>
      <c r="B50" s="36">
        <f>B47</f>
        <v>16437</v>
      </c>
      <c r="C50" s="36">
        <f t="shared" ref="C50:I50" si="5">C47</f>
        <v>564834</v>
      </c>
      <c r="D50" s="36">
        <f t="shared" si="5"/>
        <v>564155</v>
      </c>
      <c r="E50" s="36">
        <f t="shared" si="5"/>
        <v>28985</v>
      </c>
      <c r="F50" s="36">
        <f t="shared" si="5"/>
        <v>1667484</v>
      </c>
      <c r="G50" s="36">
        <f t="shared" si="5"/>
        <v>1743429</v>
      </c>
      <c r="H50" s="36">
        <f t="shared" si="5"/>
        <v>45422</v>
      </c>
      <c r="I50" s="36">
        <f t="shared" si="5"/>
        <v>4539902</v>
      </c>
      <c r="J50" s="12"/>
      <c r="K50" s="12"/>
    </row>
    <row r="51" spans="1:11" ht="15" customHeight="1">
      <c r="A51" s="62" t="s">
        <v>5</v>
      </c>
      <c r="B51" s="28">
        <f>(B50-B49)/B49</f>
        <v>-0.3349921106930453</v>
      </c>
      <c r="C51" s="28">
        <f t="shared" ref="C51:I51" si="6">(C50-C49)/C49</f>
        <v>-0.44821947195203082</v>
      </c>
      <c r="D51" s="28">
        <f t="shared" si="6"/>
        <v>-0.44828183096635638</v>
      </c>
      <c r="E51" s="28">
        <f t="shared" si="6"/>
        <v>-0.45143646617964345</v>
      </c>
      <c r="F51" s="28">
        <f t="shared" si="6"/>
        <v>-0.5808145724581848</v>
      </c>
      <c r="G51" s="28">
        <f t="shared" si="6"/>
        <v>-0.58630638540208335</v>
      </c>
      <c r="H51" s="28">
        <f t="shared" si="6"/>
        <v>-0.41432531751660112</v>
      </c>
      <c r="I51" s="28">
        <f t="shared" si="6"/>
        <v>-0.55658151741080208</v>
      </c>
      <c r="J51" s="34"/>
      <c r="K51" s="34"/>
    </row>
    <row r="52" spans="1:11" ht="15" customHeight="1">
      <c r="A52" s="1"/>
    </row>
    <row r="53" spans="1:11" ht="15" customHeight="1">
      <c r="A53" s="1"/>
    </row>
    <row r="54" spans="1:11" ht="15" customHeight="1">
      <c r="A54" s="1"/>
    </row>
    <row r="55" spans="1:11" ht="15" customHeight="1">
      <c r="A55" s="1"/>
    </row>
    <row r="56" spans="1:11" ht="15" customHeight="1">
      <c r="A56" s="1"/>
    </row>
    <row r="57" spans="1:11" ht="15" customHeight="1">
      <c r="A57" s="1"/>
    </row>
    <row r="58" spans="1:11" ht="15" customHeight="1"/>
    <row r="59" spans="1:11" ht="15" customHeight="1">
      <c r="A59" s="4"/>
    </row>
    <row r="60" spans="1:11" ht="15" customHeight="1"/>
    <row r="61" spans="1:11" ht="15" customHeight="1">
      <c r="A61" s="4"/>
    </row>
    <row r="62" spans="1:11" ht="15" customHeight="1">
      <c r="A62" s="4"/>
    </row>
    <row r="63" spans="1:11" ht="15" customHeight="1">
      <c r="A63" s="4"/>
      <c r="B63" s="5"/>
      <c r="C63" s="5"/>
      <c r="D63" s="5"/>
      <c r="E63" s="5"/>
      <c r="F63" s="5"/>
      <c r="G63" s="5"/>
    </row>
    <row r="64" spans="1:11" ht="15" customHeight="1">
      <c r="A64" s="4"/>
      <c r="G64" s="8"/>
    </row>
    <row r="65" spans="1:9">
      <c r="G65" s="8"/>
    </row>
    <row r="66" spans="1:9" ht="13">
      <c r="A66" s="4"/>
      <c r="G66" s="8"/>
    </row>
    <row r="67" spans="1:9" ht="13">
      <c r="A67" s="4"/>
    </row>
    <row r="68" spans="1:9" ht="13">
      <c r="A68" s="4"/>
      <c r="B68" s="5"/>
      <c r="C68" s="5"/>
      <c r="D68" s="5"/>
      <c r="E68" s="5"/>
      <c r="F68" s="5"/>
      <c r="G68" s="5"/>
      <c r="H68" s="5"/>
      <c r="I68" s="5"/>
    </row>
  </sheetData>
  <mergeCells count="6">
    <mergeCell ref="J4:K4"/>
    <mergeCell ref="C5:D5"/>
    <mergeCell ref="B4:D4"/>
    <mergeCell ref="E4:G4"/>
    <mergeCell ref="H4:I4"/>
    <mergeCell ref="F5:G5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9217" r:id="rId4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 codeName="Φύλλο9"/>
  <dimension ref="A1:K69"/>
  <sheetViews>
    <sheetView zoomScale="80" workbookViewId="0">
      <selection activeCell="M22" sqref="M22"/>
    </sheetView>
  </sheetViews>
  <sheetFormatPr defaultRowHeight="12.5"/>
  <cols>
    <col min="1" max="1" width="38.6328125" style="2" customWidth="1"/>
    <col min="2" max="11" width="13.6328125" style="2" customWidth="1"/>
    <col min="12" max="16384" width="8.7265625" style="2"/>
  </cols>
  <sheetData>
    <row r="1" spans="1:11" ht="15" customHeight="1">
      <c r="A1" s="21" t="s">
        <v>63</v>
      </c>
      <c r="B1" s="13"/>
      <c r="C1" s="13"/>
      <c r="D1" s="13"/>
      <c r="E1" s="12"/>
      <c r="F1" s="50" t="s">
        <v>51</v>
      </c>
      <c r="H1" s="14"/>
      <c r="I1" s="14"/>
    </row>
    <row r="2" spans="1:11" ht="15" customHeight="1">
      <c r="A2" s="21" t="s">
        <v>61</v>
      </c>
      <c r="B2" s="12"/>
      <c r="C2" s="12"/>
      <c r="D2" s="12"/>
      <c r="E2" s="12"/>
      <c r="F2" s="51" t="s">
        <v>56</v>
      </c>
      <c r="H2" s="14"/>
      <c r="I2" s="14"/>
    </row>
    <row r="3" spans="1:11" ht="15" customHeight="1">
      <c r="A3" s="27" t="s">
        <v>62</v>
      </c>
      <c r="B3" s="22"/>
      <c r="C3" s="23"/>
      <c r="D3" s="22"/>
      <c r="E3" s="22"/>
      <c r="F3" s="24"/>
      <c r="G3" s="22"/>
      <c r="H3" s="14"/>
      <c r="I3" s="14"/>
      <c r="J3" s="25"/>
      <c r="K3" s="25"/>
    </row>
    <row r="4" spans="1:11" ht="15" customHeight="1">
      <c r="A4" s="45"/>
      <c r="B4" s="80" t="s">
        <v>6</v>
      </c>
      <c r="C4" s="81"/>
      <c r="D4" s="82"/>
      <c r="E4" s="80" t="s">
        <v>52</v>
      </c>
      <c r="F4" s="81"/>
      <c r="G4" s="82"/>
      <c r="H4" s="77" t="s">
        <v>7</v>
      </c>
      <c r="I4" s="78"/>
      <c r="J4" s="79" t="s">
        <v>50</v>
      </c>
      <c r="K4" s="79"/>
    </row>
    <row r="5" spans="1:11" ht="15" customHeight="1">
      <c r="A5" s="54" t="s">
        <v>1</v>
      </c>
      <c r="B5" s="55" t="s">
        <v>2</v>
      </c>
      <c r="C5" s="79" t="s">
        <v>3</v>
      </c>
      <c r="D5" s="78"/>
      <c r="E5" s="55" t="s">
        <v>2</v>
      </c>
      <c r="F5" s="79" t="s">
        <v>3</v>
      </c>
      <c r="G5" s="78"/>
      <c r="H5" s="55" t="s">
        <v>2</v>
      </c>
      <c r="I5" s="54" t="s">
        <v>53</v>
      </c>
      <c r="J5" s="53" t="s">
        <v>2</v>
      </c>
      <c r="K5" s="53" t="s">
        <v>53</v>
      </c>
    </row>
    <row r="6" spans="1:11" ht="15" customHeight="1">
      <c r="A6" s="61" t="s">
        <v>65</v>
      </c>
      <c r="B6" s="55" t="s">
        <v>8</v>
      </c>
      <c r="C6" s="53" t="s">
        <v>9</v>
      </c>
      <c r="D6" s="54" t="s">
        <v>10</v>
      </c>
      <c r="E6" s="48" t="s">
        <v>8</v>
      </c>
      <c r="F6" s="53" t="s">
        <v>9</v>
      </c>
      <c r="G6" s="54" t="s">
        <v>10</v>
      </c>
      <c r="H6" s="48" t="s">
        <v>8</v>
      </c>
      <c r="I6" s="49" t="s">
        <v>8</v>
      </c>
      <c r="J6" s="33" t="s">
        <v>8</v>
      </c>
      <c r="K6" s="33" t="s">
        <v>8</v>
      </c>
    </row>
    <row r="7" spans="1:11" ht="15" customHeight="1">
      <c r="A7" s="31" t="s">
        <v>11</v>
      </c>
      <c r="B7" s="36">
        <v>74</v>
      </c>
      <c r="C7" s="36">
        <v>129</v>
      </c>
      <c r="D7" s="36">
        <v>121</v>
      </c>
      <c r="E7" s="36">
        <v>392</v>
      </c>
      <c r="F7" s="36">
        <v>21393</v>
      </c>
      <c r="G7" s="36">
        <v>24233</v>
      </c>
      <c r="H7" s="36">
        <f>B7+E7</f>
        <v>466</v>
      </c>
      <c r="I7" s="36">
        <f>C7+D7+F7+G7</f>
        <v>45876</v>
      </c>
      <c r="J7" s="28">
        <f>H7/$H$47</f>
        <v>1.3475218321670233E-2</v>
      </c>
      <c r="K7" s="28">
        <f>I7/$I$47</f>
        <v>1.4566255729930519E-2</v>
      </c>
    </row>
    <row r="8" spans="1:11" ht="15" customHeight="1">
      <c r="A8" s="31" t="s">
        <v>12</v>
      </c>
      <c r="B8" s="36">
        <v>171</v>
      </c>
      <c r="C8" s="36">
        <v>5549</v>
      </c>
      <c r="D8" s="36">
        <v>6325</v>
      </c>
      <c r="E8" s="36">
        <v>0</v>
      </c>
      <c r="F8" s="36">
        <v>0</v>
      </c>
      <c r="G8" s="36">
        <v>0</v>
      </c>
      <c r="H8" s="36">
        <f t="shared" ref="H8:H45" si="0">B8+E8</f>
        <v>171</v>
      </c>
      <c r="I8" s="36">
        <f t="shared" ref="I8:I45" si="1">C8+D8+F8+G8</f>
        <v>11874</v>
      </c>
      <c r="J8" s="28">
        <f t="shared" ref="J8:J45" si="2">H8/$H$47</f>
        <v>4.9447689549476604E-3</v>
      </c>
      <c r="K8" s="28">
        <f t="shared" ref="K8:K45" si="3">I8/$I$47</f>
        <v>3.7701569565174596E-3</v>
      </c>
    </row>
    <row r="9" spans="1:11" ht="15" customHeight="1">
      <c r="A9" s="31" t="s">
        <v>13</v>
      </c>
      <c r="B9" s="36">
        <v>7</v>
      </c>
      <c r="C9" s="36">
        <v>0</v>
      </c>
      <c r="D9" s="36">
        <v>0</v>
      </c>
      <c r="E9" s="36">
        <v>63</v>
      </c>
      <c r="F9" s="36">
        <v>2929</v>
      </c>
      <c r="G9" s="36">
        <v>3305</v>
      </c>
      <c r="H9" s="36">
        <f t="shared" si="0"/>
        <v>70</v>
      </c>
      <c r="I9" s="36">
        <f t="shared" si="1"/>
        <v>6234</v>
      </c>
      <c r="J9" s="28">
        <f t="shared" si="2"/>
        <v>2.0241744260019665E-3</v>
      </c>
      <c r="K9" s="28">
        <f t="shared" si="3"/>
        <v>1.9793800292176051E-3</v>
      </c>
    </row>
    <row r="10" spans="1:11" ht="15" customHeight="1">
      <c r="A10" s="31" t="s">
        <v>14</v>
      </c>
      <c r="B10" s="36">
        <v>74</v>
      </c>
      <c r="C10" s="36">
        <v>928</v>
      </c>
      <c r="D10" s="36">
        <v>1498</v>
      </c>
      <c r="E10" s="36">
        <v>0</v>
      </c>
      <c r="F10" s="36">
        <v>0</v>
      </c>
      <c r="G10" s="36">
        <v>0</v>
      </c>
      <c r="H10" s="36">
        <f t="shared" si="0"/>
        <v>74</v>
      </c>
      <c r="I10" s="36">
        <f t="shared" si="1"/>
        <v>2426</v>
      </c>
      <c r="J10" s="28">
        <f t="shared" si="2"/>
        <v>2.1398415360592217E-3</v>
      </c>
      <c r="K10" s="28">
        <f t="shared" si="3"/>
        <v>7.702880896506112E-4</v>
      </c>
    </row>
    <row r="11" spans="1:11" ht="15" customHeight="1">
      <c r="A11" s="31" t="s">
        <v>15</v>
      </c>
      <c r="B11" s="36">
        <v>5281</v>
      </c>
      <c r="C11" s="36">
        <v>183946</v>
      </c>
      <c r="D11" s="36">
        <v>154667</v>
      </c>
      <c r="E11" s="36">
        <v>6472</v>
      </c>
      <c r="F11" s="36">
        <v>229291</v>
      </c>
      <c r="G11" s="36">
        <v>288442</v>
      </c>
      <c r="H11" s="36">
        <f t="shared" si="0"/>
        <v>11753</v>
      </c>
      <c r="I11" s="36">
        <f t="shared" si="1"/>
        <v>856346</v>
      </c>
      <c r="J11" s="28">
        <f t="shared" si="2"/>
        <v>0.33985888612573018</v>
      </c>
      <c r="K11" s="28">
        <f t="shared" si="3"/>
        <v>0.27190153521019877</v>
      </c>
    </row>
    <row r="12" spans="1:11" ht="15" customHeight="1">
      <c r="A12" s="31" t="s">
        <v>16</v>
      </c>
      <c r="B12" s="36">
        <v>361</v>
      </c>
      <c r="C12" s="36">
        <v>15383</v>
      </c>
      <c r="D12" s="36">
        <v>16963</v>
      </c>
      <c r="E12" s="36">
        <v>957</v>
      </c>
      <c r="F12" s="36">
        <v>48475</v>
      </c>
      <c r="G12" s="36">
        <v>55922</v>
      </c>
      <c r="H12" s="36">
        <f t="shared" si="0"/>
        <v>1318</v>
      </c>
      <c r="I12" s="36">
        <f t="shared" si="1"/>
        <v>136743</v>
      </c>
      <c r="J12" s="28">
        <f t="shared" si="2"/>
        <v>3.8112312763865598E-2</v>
      </c>
      <c r="K12" s="28">
        <f t="shared" si="3"/>
        <v>4.3417767618752483E-2</v>
      </c>
    </row>
    <row r="13" spans="1:11" ht="15" customHeight="1">
      <c r="A13" s="31" t="s">
        <v>17</v>
      </c>
      <c r="B13" s="36">
        <v>316</v>
      </c>
      <c r="C13" s="36">
        <v>5841</v>
      </c>
      <c r="D13" s="36">
        <v>7510</v>
      </c>
      <c r="E13" s="36">
        <v>0</v>
      </c>
      <c r="F13" s="36">
        <v>0</v>
      </c>
      <c r="G13" s="36">
        <v>0</v>
      </c>
      <c r="H13" s="36">
        <f t="shared" si="0"/>
        <v>316</v>
      </c>
      <c r="I13" s="36">
        <f t="shared" si="1"/>
        <v>13351</v>
      </c>
      <c r="J13" s="28">
        <f t="shared" si="2"/>
        <v>9.1377016945231627E-3</v>
      </c>
      <c r="K13" s="28">
        <f t="shared" si="3"/>
        <v>4.2391246021950988E-3</v>
      </c>
    </row>
    <row r="14" spans="1:11" ht="15" customHeight="1">
      <c r="A14" s="31" t="s">
        <v>18</v>
      </c>
      <c r="B14" s="36">
        <v>50</v>
      </c>
      <c r="C14" s="36">
        <v>1417</v>
      </c>
      <c r="D14" s="36">
        <v>1929</v>
      </c>
      <c r="E14" s="36">
        <v>0</v>
      </c>
      <c r="F14" s="36">
        <v>0</v>
      </c>
      <c r="G14" s="36">
        <v>0</v>
      </c>
      <c r="H14" s="36">
        <f t="shared" si="0"/>
        <v>50</v>
      </c>
      <c r="I14" s="36">
        <f t="shared" si="1"/>
        <v>3346</v>
      </c>
      <c r="J14" s="28">
        <f t="shared" si="2"/>
        <v>1.4458388757156901E-3</v>
      </c>
      <c r="K14" s="28">
        <f t="shared" si="3"/>
        <v>1.06240063807541E-3</v>
      </c>
    </row>
    <row r="15" spans="1:11" ht="15" customHeight="1">
      <c r="A15" s="31" t="s">
        <v>19</v>
      </c>
      <c r="B15" s="36">
        <v>64</v>
      </c>
      <c r="C15" s="36">
        <v>1552</v>
      </c>
      <c r="D15" s="36">
        <v>1685</v>
      </c>
      <c r="E15" s="36">
        <v>0</v>
      </c>
      <c r="F15" s="36">
        <v>0</v>
      </c>
      <c r="G15" s="36">
        <v>0</v>
      </c>
      <c r="H15" s="36">
        <f t="shared" si="0"/>
        <v>64</v>
      </c>
      <c r="I15" s="36">
        <f t="shared" si="1"/>
        <v>3237</v>
      </c>
      <c r="J15" s="28">
        <f t="shared" si="2"/>
        <v>1.8506737609160836E-3</v>
      </c>
      <c r="K15" s="28">
        <f t="shared" si="3"/>
        <v>1.0277916513598633E-3</v>
      </c>
    </row>
    <row r="16" spans="1:11" ht="15" customHeight="1">
      <c r="A16" s="31" t="s">
        <v>20</v>
      </c>
      <c r="B16" s="36">
        <v>653</v>
      </c>
      <c r="C16" s="36">
        <v>27964</v>
      </c>
      <c r="D16" s="36">
        <v>31298</v>
      </c>
      <c r="E16" s="36">
        <v>3265</v>
      </c>
      <c r="F16" s="36">
        <v>210597</v>
      </c>
      <c r="G16" s="36">
        <v>230820</v>
      </c>
      <c r="H16" s="36">
        <f t="shared" si="0"/>
        <v>3918</v>
      </c>
      <c r="I16" s="36">
        <f t="shared" si="1"/>
        <v>500679</v>
      </c>
      <c r="J16" s="28">
        <f t="shared" si="2"/>
        <v>0.11329593430108149</v>
      </c>
      <c r="K16" s="28">
        <f t="shared" si="3"/>
        <v>0.15897241155736946</v>
      </c>
    </row>
    <row r="17" spans="1:11" ht="15" customHeight="1">
      <c r="A17" s="31" t="s">
        <v>21</v>
      </c>
      <c r="B17" s="36">
        <v>22</v>
      </c>
      <c r="C17" s="36">
        <v>457</v>
      </c>
      <c r="D17" s="36">
        <v>513</v>
      </c>
      <c r="E17" s="36">
        <v>198</v>
      </c>
      <c r="F17" s="36">
        <v>9784</v>
      </c>
      <c r="G17" s="36">
        <v>11329</v>
      </c>
      <c r="H17" s="36">
        <f t="shared" si="0"/>
        <v>220</v>
      </c>
      <c r="I17" s="36">
        <f t="shared" si="1"/>
        <v>22083</v>
      </c>
      <c r="J17" s="28">
        <f t="shared" si="2"/>
        <v>6.3616910531490373E-3</v>
      </c>
      <c r="K17" s="28">
        <f t="shared" si="3"/>
        <v>7.0116537031139512E-3</v>
      </c>
    </row>
    <row r="18" spans="1:11" ht="15" customHeight="1">
      <c r="A18" s="31" t="s">
        <v>22</v>
      </c>
      <c r="B18" s="36">
        <v>102</v>
      </c>
      <c r="C18" s="36">
        <v>259</v>
      </c>
      <c r="D18" s="36">
        <v>501</v>
      </c>
      <c r="E18" s="36">
        <v>0</v>
      </c>
      <c r="F18" s="36">
        <v>0</v>
      </c>
      <c r="G18" s="36">
        <v>0</v>
      </c>
      <c r="H18" s="36">
        <f t="shared" si="0"/>
        <v>102</v>
      </c>
      <c r="I18" s="36">
        <f t="shared" si="1"/>
        <v>760</v>
      </c>
      <c r="J18" s="28">
        <f t="shared" si="2"/>
        <v>2.9495113064600081E-3</v>
      </c>
      <c r="K18" s="28">
        <f t="shared" si="3"/>
        <v>2.4131036609005132E-4</v>
      </c>
    </row>
    <row r="19" spans="1:11" ht="15" customHeight="1">
      <c r="A19" s="31" t="s">
        <v>23</v>
      </c>
      <c r="B19" s="36">
        <v>182</v>
      </c>
      <c r="C19" s="36">
        <v>1956</v>
      </c>
      <c r="D19" s="36">
        <v>2734</v>
      </c>
      <c r="E19" s="36">
        <v>60</v>
      </c>
      <c r="F19" s="36">
        <v>1592</v>
      </c>
      <c r="G19" s="36">
        <v>2652</v>
      </c>
      <c r="H19" s="36">
        <f t="shared" si="0"/>
        <v>242</v>
      </c>
      <c r="I19" s="36">
        <f t="shared" si="1"/>
        <v>8934</v>
      </c>
      <c r="J19" s="28">
        <f t="shared" si="2"/>
        <v>6.9978601584639406E-3</v>
      </c>
      <c r="K19" s="28">
        <f t="shared" si="3"/>
        <v>2.8366668561164718E-3</v>
      </c>
    </row>
    <row r="20" spans="1:11" ht="15" customHeight="1">
      <c r="A20" s="31" t="s">
        <v>24</v>
      </c>
      <c r="B20" s="36">
        <v>26</v>
      </c>
      <c r="C20" s="36">
        <v>76</v>
      </c>
      <c r="D20" s="36">
        <v>108</v>
      </c>
      <c r="E20" s="36">
        <v>0</v>
      </c>
      <c r="F20" s="36">
        <v>0</v>
      </c>
      <c r="G20" s="36">
        <v>0</v>
      </c>
      <c r="H20" s="36">
        <f t="shared" si="0"/>
        <v>26</v>
      </c>
      <c r="I20" s="36">
        <f t="shared" si="1"/>
        <v>184</v>
      </c>
      <c r="J20" s="28">
        <f t="shared" si="2"/>
        <v>7.5183621537215888E-4</v>
      </c>
      <c r="K20" s="28">
        <f t="shared" si="3"/>
        <v>5.8422509684959789E-5</v>
      </c>
    </row>
    <row r="21" spans="1:11" ht="15" customHeight="1">
      <c r="A21" s="31" t="s">
        <v>25</v>
      </c>
      <c r="B21" s="36">
        <v>50</v>
      </c>
      <c r="C21" s="36">
        <v>300</v>
      </c>
      <c r="D21" s="36">
        <v>387</v>
      </c>
      <c r="E21" s="36">
        <v>0</v>
      </c>
      <c r="F21" s="36">
        <v>0</v>
      </c>
      <c r="G21" s="36">
        <v>0</v>
      </c>
      <c r="H21" s="36">
        <f t="shared" si="0"/>
        <v>50</v>
      </c>
      <c r="I21" s="36">
        <f t="shared" si="1"/>
        <v>687</v>
      </c>
      <c r="J21" s="28">
        <f t="shared" si="2"/>
        <v>1.4458388757156901E-3</v>
      </c>
      <c r="K21" s="28">
        <f t="shared" si="3"/>
        <v>2.1813187039982271E-4</v>
      </c>
    </row>
    <row r="22" spans="1:11" ht="15" customHeight="1">
      <c r="A22" s="31" t="s">
        <v>26</v>
      </c>
      <c r="B22" s="36">
        <v>24</v>
      </c>
      <c r="C22" s="36">
        <v>35</v>
      </c>
      <c r="D22" s="36">
        <v>67</v>
      </c>
      <c r="E22" s="36">
        <v>0</v>
      </c>
      <c r="F22" s="36">
        <v>0</v>
      </c>
      <c r="G22" s="36">
        <v>0</v>
      </c>
      <c r="H22" s="36">
        <f t="shared" si="0"/>
        <v>24</v>
      </c>
      <c r="I22" s="36">
        <f t="shared" si="1"/>
        <v>102</v>
      </c>
      <c r="J22" s="28">
        <f t="shared" si="2"/>
        <v>6.9400266034353136E-4</v>
      </c>
      <c r="K22" s="28">
        <f t="shared" si="3"/>
        <v>3.2386391238401625E-5</v>
      </c>
    </row>
    <row r="23" spans="1:11" ht="15" customHeight="1">
      <c r="A23" s="31" t="s">
        <v>27</v>
      </c>
      <c r="B23" s="36">
        <v>44</v>
      </c>
      <c r="C23" s="36">
        <v>1157</v>
      </c>
      <c r="D23" s="36">
        <v>1272</v>
      </c>
      <c r="E23" s="36">
        <v>91</v>
      </c>
      <c r="F23" s="36">
        <v>4731</v>
      </c>
      <c r="G23" s="36">
        <v>6635</v>
      </c>
      <c r="H23" s="36">
        <f t="shared" si="0"/>
        <v>135</v>
      </c>
      <c r="I23" s="36">
        <f t="shared" si="1"/>
        <v>13795</v>
      </c>
      <c r="J23" s="28">
        <f t="shared" si="2"/>
        <v>3.9037649644323635E-3</v>
      </c>
      <c r="K23" s="28">
        <f t="shared" si="3"/>
        <v>4.3801006581740236E-3</v>
      </c>
    </row>
    <row r="24" spans="1:11" ht="15" customHeight="1">
      <c r="A24" s="31" t="s">
        <v>28</v>
      </c>
      <c r="B24" s="36">
        <v>130</v>
      </c>
      <c r="C24" s="36">
        <v>1766</v>
      </c>
      <c r="D24" s="36">
        <v>2160</v>
      </c>
      <c r="E24" s="36">
        <v>447</v>
      </c>
      <c r="F24" s="36">
        <v>20895</v>
      </c>
      <c r="G24" s="36">
        <v>26729</v>
      </c>
      <c r="H24" s="36">
        <f t="shared" si="0"/>
        <v>577</v>
      </c>
      <c r="I24" s="36">
        <f t="shared" si="1"/>
        <v>51550</v>
      </c>
      <c r="J24" s="28">
        <f t="shared" si="2"/>
        <v>1.6684980625759065E-2</v>
      </c>
      <c r="K24" s="28">
        <f t="shared" si="3"/>
        <v>1.6367828120976508E-2</v>
      </c>
    </row>
    <row r="25" spans="1:11" ht="15" customHeight="1">
      <c r="A25" s="31" t="s">
        <v>29</v>
      </c>
      <c r="B25" s="36">
        <v>230</v>
      </c>
      <c r="C25" s="36">
        <v>6766</v>
      </c>
      <c r="D25" s="36">
        <v>7682</v>
      </c>
      <c r="E25" s="36">
        <v>1858</v>
      </c>
      <c r="F25" s="36">
        <v>107410</v>
      </c>
      <c r="G25" s="36">
        <v>122947</v>
      </c>
      <c r="H25" s="36">
        <f t="shared" si="0"/>
        <v>2088</v>
      </c>
      <c r="I25" s="36">
        <f t="shared" si="1"/>
        <v>244805</v>
      </c>
      <c r="J25" s="28">
        <f t="shared" si="2"/>
        <v>6.0378231449887222E-2</v>
      </c>
      <c r="K25" s="28">
        <f t="shared" si="3"/>
        <v>7.7728926540361856E-2</v>
      </c>
    </row>
    <row r="26" spans="1:11" ht="15" customHeight="1">
      <c r="A26" s="31" t="s">
        <v>30</v>
      </c>
      <c r="B26" s="36">
        <v>281</v>
      </c>
      <c r="C26" s="36">
        <v>6660</v>
      </c>
      <c r="D26" s="36">
        <v>7748</v>
      </c>
      <c r="E26" s="36">
        <v>1248</v>
      </c>
      <c r="F26" s="36">
        <v>83747</v>
      </c>
      <c r="G26" s="36">
        <v>87537</v>
      </c>
      <c r="H26" s="36">
        <f t="shared" si="0"/>
        <v>1529</v>
      </c>
      <c r="I26" s="36">
        <f t="shared" si="1"/>
        <v>185692</v>
      </c>
      <c r="J26" s="28">
        <f t="shared" si="2"/>
        <v>4.4213752819385804E-2</v>
      </c>
      <c r="K26" s="28">
        <f t="shared" si="3"/>
        <v>5.8959742763149747E-2</v>
      </c>
    </row>
    <row r="27" spans="1:11" ht="15" customHeight="1">
      <c r="A27" s="31" t="s">
        <v>31</v>
      </c>
      <c r="B27" s="36">
        <v>26</v>
      </c>
      <c r="C27" s="36">
        <v>66</v>
      </c>
      <c r="D27" s="36">
        <v>87</v>
      </c>
      <c r="E27" s="36">
        <v>0</v>
      </c>
      <c r="F27" s="36">
        <v>0</v>
      </c>
      <c r="G27" s="36">
        <v>0</v>
      </c>
      <c r="H27" s="36">
        <f t="shared" si="0"/>
        <v>26</v>
      </c>
      <c r="I27" s="36">
        <f t="shared" si="1"/>
        <v>153</v>
      </c>
      <c r="J27" s="28">
        <f t="shared" si="2"/>
        <v>7.5183621537215888E-4</v>
      </c>
      <c r="K27" s="28">
        <f t="shared" si="3"/>
        <v>4.8579586857602434E-5</v>
      </c>
    </row>
    <row r="28" spans="1:11" ht="15" customHeight="1">
      <c r="A28" s="31" t="s">
        <v>32</v>
      </c>
      <c r="B28" s="36">
        <v>60</v>
      </c>
      <c r="C28" s="36">
        <v>832</v>
      </c>
      <c r="D28" s="36">
        <v>1187</v>
      </c>
      <c r="E28" s="36">
        <v>0</v>
      </c>
      <c r="F28" s="36">
        <v>0</v>
      </c>
      <c r="G28" s="36">
        <v>0</v>
      </c>
      <c r="H28" s="36">
        <f t="shared" si="0"/>
        <v>60</v>
      </c>
      <c r="I28" s="36">
        <f t="shared" si="1"/>
        <v>2019</v>
      </c>
      <c r="J28" s="28">
        <f t="shared" si="2"/>
        <v>1.7350066508588283E-3</v>
      </c>
      <c r="K28" s="28">
        <f t="shared" si="3"/>
        <v>6.4106003833659685E-4</v>
      </c>
    </row>
    <row r="29" spans="1:11" ht="15" customHeight="1">
      <c r="A29" s="31" t="s">
        <v>33</v>
      </c>
      <c r="B29" s="36">
        <v>51</v>
      </c>
      <c r="C29" s="36">
        <v>705</v>
      </c>
      <c r="D29" s="36">
        <v>905</v>
      </c>
      <c r="E29" s="36">
        <v>0</v>
      </c>
      <c r="F29" s="36">
        <v>0</v>
      </c>
      <c r="G29" s="36">
        <v>0</v>
      </c>
      <c r="H29" s="36">
        <f t="shared" si="0"/>
        <v>51</v>
      </c>
      <c r="I29" s="36">
        <f t="shared" si="1"/>
        <v>1610</v>
      </c>
      <c r="J29" s="28">
        <f t="shared" si="2"/>
        <v>1.4747556532300041E-3</v>
      </c>
      <c r="K29" s="28">
        <f t="shared" si="3"/>
        <v>5.1119695974339815E-4</v>
      </c>
    </row>
    <row r="30" spans="1:11" ht="15" customHeight="1">
      <c r="A30" s="31" t="s">
        <v>34</v>
      </c>
      <c r="B30" s="36">
        <v>181</v>
      </c>
      <c r="C30" s="36">
        <v>2619</v>
      </c>
      <c r="D30" s="36">
        <v>3428</v>
      </c>
      <c r="E30" s="36">
        <v>16</v>
      </c>
      <c r="F30" s="36">
        <v>417</v>
      </c>
      <c r="G30" s="36">
        <v>544</v>
      </c>
      <c r="H30" s="36">
        <f t="shared" si="0"/>
        <v>197</v>
      </c>
      <c r="I30" s="36">
        <f t="shared" si="1"/>
        <v>7008</v>
      </c>
      <c r="J30" s="28">
        <f t="shared" si="2"/>
        <v>5.6966051703198194E-3</v>
      </c>
      <c r="K30" s="28">
        <f t="shared" si="3"/>
        <v>2.225135586261947E-3</v>
      </c>
    </row>
    <row r="31" spans="1:11" ht="15" customHeight="1">
      <c r="A31" s="31" t="s">
        <v>35</v>
      </c>
      <c r="B31" s="36">
        <v>230</v>
      </c>
      <c r="C31" s="36">
        <v>3035</v>
      </c>
      <c r="D31" s="36">
        <v>3759</v>
      </c>
      <c r="E31" s="36">
        <v>0</v>
      </c>
      <c r="F31" s="36">
        <v>0</v>
      </c>
      <c r="G31" s="36">
        <v>0</v>
      </c>
      <c r="H31" s="36">
        <f t="shared" si="0"/>
        <v>230</v>
      </c>
      <c r="I31" s="36">
        <f t="shared" si="1"/>
        <v>6794</v>
      </c>
      <c r="J31" s="28">
        <f t="shared" si="2"/>
        <v>6.6508588282921752E-3</v>
      </c>
      <c r="K31" s="28">
        <f t="shared" si="3"/>
        <v>2.1571876673892217E-3</v>
      </c>
    </row>
    <row r="32" spans="1:11" ht="15" customHeight="1">
      <c r="A32" s="31" t="s">
        <v>36</v>
      </c>
      <c r="B32" s="36">
        <v>367</v>
      </c>
      <c r="C32" s="36">
        <v>8848</v>
      </c>
      <c r="D32" s="36">
        <v>10692</v>
      </c>
      <c r="E32" s="36">
        <v>744</v>
      </c>
      <c r="F32" s="36">
        <v>30624</v>
      </c>
      <c r="G32" s="36">
        <v>37301</v>
      </c>
      <c r="H32" s="36">
        <f t="shared" si="0"/>
        <v>1111</v>
      </c>
      <c r="I32" s="36">
        <f t="shared" si="1"/>
        <v>87465</v>
      </c>
      <c r="J32" s="28">
        <f t="shared" si="2"/>
        <v>3.212653981840264E-2</v>
      </c>
      <c r="K32" s="28">
        <f t="shared" si="3"/>
        <v>2.7771330486929393E-2</v>
      </c>
    </row>
    <row r="33" spans="1:11" ht="15" customHeight="1">
      <c r="A33" s="31" t="s">
        <v>37</v>
      </c>
      <c r="B33" s="36">
        <v>324</v>
      </c>
      <c r="C33" s="36">
        <v>8479</v>
      </c>
      <c r="D33" s="36">
        <v>11130</v>
      </c>
      <c r="E33" s="36">
        <v>21</v>
      </c>
      <c r="F33" s="36">
        <v>263</v>
      </c>
      <c r="G33" s="36">
        <v>592</v>
      </c>
      <c r="H33" s="36">
        <f t="shared" si="0"/>
        <v>345</v>
      </c>
      <c r="I33" s="36">
        <f t="shared" si="1"/>
        <v>20464</v>
      </c>
      <c r="J33" s="28">
        <f t="shared" si="2"/>
        <v>9.976288242438262E-3</v>
      </c>
      <c r="K33" s="28">
        <f t="shared" si="3"/>
        <v>6.4975991206142241E-3</v>
      </c>
    </row>
    <row r="34" spans="1:11" ht="15" customHeight="1">
      <c r="A34" s="31" t="s">
        <v>38</v>
      </c>
      <c r="B34" s="36">
        <v>284</v>
      </c>
      <c r="C34" s="36">
        <v>4129</v>
      </c>
      <c r="D34" s="36">
        <v>4972</v>
      </c>
      <c r="E34" s="36">
        <v>0</v>
      </c>
      <c r="F34" s="36">
        <v>0</v>
      </c>
      <c r="G34" s="36">
        <v>0</v>
      </c>
      <c r="H34" s="36">
        <f t="shared" si="0"/>
        <v>284</v>
      </c>
      <c r="I34" s="36">
        <f t="shared" si="1"/>
        <v>9101</v>
      </c>
      <c r="J34" s="28">
        <f t="shared" si="2"/>
        <v>8.2123648140651206E-3</v>
      </c>
      <c r="K34" s="28">
        <f t="shared" si="3"/>
        <v>2.8896916339283645E-3</v>
      </c>
    </row>
    <row r="35" spans="1:11" ht="15" customHeight="1">
      <c r="A35" s="31" t="s">
        <v>39</v>
      </c>
      <c r="B35" s="36">
        <v>0</v>
      </c>
      <c r="C35" s="36">
        <v>0</v>
      </c>
      <c r="D35" s="36">
        <v>0</v>
      </c>
      <c r="E35" s="36">
        <v>27</v>
      </c>
      <c r="F35" s="36">
        <v>1195</v>
      </c>
      <c r="G35" s="36">
        <v>1857</v>
      </c>
      <c r="H35" s="36">
        <f t="shared" si="0"/>
        <v>27</v>
      </c>
      <c r="I35" s="36">
        <f t="shared" si="1"/>
        <v>3052</v>
      </c>
      <c r="J35" s="28">
        <f t="shared" si="2"/>
        <v>7.807529928864727E-4</v>
      </c>
      <c r="K35" s="28">
        <f t="shared" si="3"/>
        <v>9.6905162803531133E-4</v>
      </c>
    </row>
    <row r="36" spans="1:11" ht="15" customHeight="1">
      <c r="A36" s="31" t="s">
        <v>40</v>
      </c>
      <c r="B36" s="36">
        <v>300</v>
      </c>
      <c r="C36" s="36">
        <v>6851</v>
      </c>
      <c r="D36" s="36">
        <v>8878</v>
      </c>
      <c r="E36" s="36">
        <v>0</v>
      </c>
      <c r="F36" s="36">
        <v>0</v>
      </c>
      <c r="G36" s="36">
        <v>0</v>
      </c>
      <c r="H36" s="36">
        <f t="shared" si="0"/>
        <v>300</v>
      </c>
      <c r="I36" s="36">
        <f t="shared" si="1"/>
        <v>15729</v>
      </c>
      <c r="J36" s="28">
        <f t="shared" si="2"/>
        <v>8.6750332542941417E-3</v>
      </c>
      <c r="K36" s="28">
        <f t="shared" si="3"/>
        <v>4.9941720371452858E-3</v>
      </c>
    </row>
    <row r="37" spans="1:11" ht="15" customHeight="1">
      <c r="A37" s="31" t="s">
        <v>41</v>
      </c>
      <c r="B37" s="36">
        <v>505</v>
      </c>
      <c r="C37" s="36">
        <v>17253</v>
      </c>
      <c r="D37" s="36">
        <v>19498</v>
      </c>
      <c r="E37" s="36">
        <v>2242</v>
      </c>
      <c r="F37" s="36">
        <v>150388</v>
      </c>
      <c r="G37" s="36">
        <v>152351</v>
      </c>
      <c r="H37" s="36">
        <f t="shared" si="0"/>
        <v>2747</v>
      </c>
      <c r="I37" s="36">
        <f t="shared" si="1"/>
        <v>339490</v>
      </c>
      <c r="J37" s="28">
        <f t="shared" si="2"/>
        <v>7.9434387831820025E-2</v>
      </c>
      <c r="K37" s="28">
        <f t="shared" si="3"/>
        <v>0.10779270550514673</v>
      </c>
    </row>
    <row r="38" spans="1:11" ht="15" customHeight="1">
      <c r="A38" s="31" t="s">
        <v>42</v>
      </c>
      <c r="B38" s="36">
        <v>275</v>
      </c>
      <c r="C38" s="36">
        <v>4915</v>
      </c>
      <c r="D38" s="36">
        <v>6289</v>
      </c>
      <c r="E38" s="36">
        <v>108</v>
      </c>
      <c r="F38" s="36">
        <v>4013</v>
      </c>
      <c r="G38" s="36">
        <v>5487</v>
      </c>
      <c r="H38" s="36">
        <f t="shared" si="0"/>
        <v>383</v>
      </c>
      <c r="I38" s="36">
        <f t="shared" si="1"/>
        <v>20704</v>
      </c>
      <c r="J38" s="28">
        <f t="shared" si="2"/>
        <v>1.1075125787982188E-2</v>
      </c>
      <c r="K38" s="28">
        <f t="shared" si="3"/>
        <v>6.5738023941163456E-3</v>
      </c>
    </row>
    <row r="39" spans="1:11" ht="15" customHeight="1">
      <c r="A39" s="31" t="s">
        <v>43</v>
      </c>
      <c r="B39" s="36">
        <v>597</v>
      </c>
      <c r="C39" s="36">
        <v>20484</v>
      </c>
      <c r="D39" s="36">
        <v>23245</v>
      </c>
      <c r="E39" s="36">
        <v>686</v>
      </c>
      <c r="F39" s="36">
        <v>33479</v>
      </c>
      <c r="G39" s="36">
        <v>40097</v>
      </c>
      <c r="H39" s="36">
        <f t="shared" si="0"/>
        <v>1283</v>
      </c>
      <c r="I39" s="36">
        <f t="shared" si="1"/>
        <v>117305</v>
      </c>
      <c r="J39" s="28">
        <f t="shared" si="2"/>
        <v>3.7100225550864611E-2</v>
      </c>
      <c r="K39" s="28">
        <f t="shared" si="3"/>
        <v>3.7245937492359826E-2</v>
      </c>
    </row>
    <row r="40" spans="1:11" ht="15" customHeight="1">
      <c r="A40" s="31" t="s">
        <v>44</v>
      </c>
      <c r="B40" s="36">
        <v>52</v>
      </c>
      <c r="C40" s="36">
        <v>423</v>
      </c>
      <c r="D40" s="36">
        <v>700</v>
      </c>
      <c r="E40" s="36">
        <v>0</v>
      </c>
      <c r="F40" s="36">
        <v>0</v>
      </c>
      <c r="G40" s="36">
        <v>0</v>
      </c>
      <c r="H40" s="36">
        <f t="shared" si="0"/>
        <v>52</v>
      </c>
      <c r="I40" s="36">
        <f t="shared" si="1"/>
        <v>1123</v>
      </c>
      <c r="J40" s="28">
        <f t="shared" si="2"/>
        <v>1.5036724307443178E-3</v>
      </c>
      <c r="K40" s="28">
        <f t="shared" si="3"/>
        <v>3.5656781726201004E-4</v>
      </c>
    </row>
    <row r="41" spans="1:11" ht="15" customHeight="1">
      <c r="A41" s="31" t="s">
        <v>45</v>
      </c>
      <c r="B41" s="36">
        <v>95</v>
      </c>
      <c r="C41" s="36">
        <v>1437</v>
      </c>
      <c r="D41" s="36">
        <v>1970</v>
      </c>
      <c r="E41" s="36">
        <v>204</v>
      </c>
      <c r="F41" s="36">
        <v>9551</v>
      </c>
      <c r="G41" s="36">
        <v>12312</v>
      </c>
      <c r="H41" s="36">
        <f t="shared" si="0"/>
        <v>299</v>
      </c>
      <c r="I41" s="36">
        <f t="shared" si="1"/>
        <v>25270</v>
      </c>
      <c r="J41" s="28">
        <f t="shared" si="2"/>
        <v>8.646116476779828E-3</v>
      </c>
      <c r="K41" s="28">
        <f t="shared" si="3"/>
        <v>8.0235696724942056E-3</v>
      </c>
    </row>
    <row r="42" spans="1:11" ht="15" customHeight="1">
      <c r="A42" s="31" t="s">
        <v>46</v>
      </c>
      <c r="B42" s="36">
        <v>70</v>
      </c>
      <c r="C42" s="36">
        <v>408</v>
      </c>
      <c r="D42" s="36">
        <v>600</v>
      </c>
      <c r="E42" s="36">
        <v>8</v>
      </c>
      <c r="F42" s="36">
        <v>252</v>
      </c>
      <c r="G42" s="36">
        <v>352</v>
      </c>
      <c r="H42" s="36">
        <f t="shared" si="0"/>
        <v>78</v>
      </c>
      <c r="I42" s="36">
        <f t="shared" si="1"/>
        <v>1612</v>
      </c>
      <c r="J42" s="28">
        <f t="shared" si="2"/>
        <v>2.255508646116477E-3</v>
      </c>
      <c r="K42" s="28">
        <f t="shared" si="3"/>
        <v>5.1183198702258251E-4</v>
      </c>
    </row>
    <row r="43" spans="1:11" ht="15" customHeight="1">
      <c r="A43" s="31" t="s">
        <v>47</v>
      </c>
      <c r="B43" s="36">
        <v>46</v>
      </c>
      <c r="C43" s="36">
        <v>325</v>
      </c>
      <c r="D43" s="36">
        <v>577</v>
      </c>
      <c r="E43" s="36">
        <v>0</v>
      </c>
      <c r="F43" s="36">
        <v>0</v>
      </c>
      <c r="G43" s="36">
        <v>0</v>
      </c>
      <c r="H43" s="36">
        <f t="shared" si="0"/>
        <v>46</v>
      </c>
      <c r="I43" s="36">
        <f t="shared" si="1"/>
        <v>902</v>
      </c>
      <c r="J43" s="28">
        <f t="shared" si="2"/>
        <v>1.3301717656584351E-3</v>
      </c>
      <c r="K43" s="28">
        <f t="shared" si="3"/>
        <v>2.8639730291213985E-4</v>
      </c>
    </row>
    <row r="44" spans="1:11" ht="15" customHeight="1">
      <c r="A44" s="31" t="s">
        <v>48</v>
      </c>
      <c r="B44" s="36">
        <v>1020</v>
      </c>
      <c r="C44" s="36">
        <v>44876</v>
      </c>
      <c r="D44" s="36">
        <v>43962</v>
      </c>
      <c r="E44" s="36">
        <v>1852</v>
      </c>
      <c r="F44" s="36">
        <v>86490</v>
      </c>
      <c r="G44" s="36">
        <v>111492</v>
      </c>
      <c r="H44" s="36">
        <f t="shared" si="0"/>
        <v>2872</v>
      </c>
      <c r="I44" s="36">
        <f t="shared" si="1"/>
        <v>286820</v>
      </c>
      <c r="J44" s="28">
        <f t="shared" si="2"/>
        <v>8.3048985021109245E-2</v>
      </c>
      <c r="K44" s="28">
        <f t="shared" si="3"/>
        <v>9.1069262107826995E-2</v>
      </c>
    </row>
    <row r="45" spans="1:11" ht="15" customHeight="1">
      <c r="A45" s="31" t="s">
        <v>49</v>
      </c>
      <c r="B45" s="36">
        <v>128</v>
      </c>
      <c r="C45" s="36">
        <v>2100</v>
      </c>
      <c r="D45" s="36">
        <v>1796</v>
      </c>
      <c r="E45" s="36">
        <v>870</v>
      </c>
      <c r="F45" s="36">
        <v>35532</v>
      </c>
      <c r="G45" s="36">
        <v>54718</v>
      </c>
      <c r="H45" s="36">
        <f t="shared" si="0"/>
        <v>998</v>
      </c>
      <c r="I45" s="36">
        <f t="shared" si="1"/>
        <v>94146</v>
      </c>
      <c r="J45" s="28">
        <f t="shared" si="2"/>
        <v>2.8858943959285177E-2</v>
      </c>
      <c r="K45" s="28">
        <f t="shared" si="3"/>
        <v>2.9892639113044697E-2</v>
      </c>
    </row>
    <row r="46" spans="1:11" ht="5" customHeight="1">
      <c r="A46" s="12"/>
      <c r="B46" s="12"/>
      <c r="C46" s="12"/>
      <c r="D46" s="12"/>
      <c r="E46" s="12"/>
      <c r="F46" s="12"/>
      <c r="G46" s="12"/>
      <c r="H46" s="16"/>
      <c r="I46" s="16"/>
      <c r="J46" s="16"/>
      <c r="K46" s="16"/>
    </row>
    <row r="47" spans="1:11" ht="15" customHeight="1">
      <c r="A47" s="49" t="s">
        <v>4</v>
      </c>
      <c r="B47" s="58">
        <f>SUM(B7:B45)</f>
        <v>12753</v>
      </c>
      <c r="C47" s="58">
        <f t="shared" ref="C47:I47" si="4">SUM(C7:C45)</f>
        <v>389926</v>
      </c>
      <c r="D47" s="59">
        <f t="shared" si="4"/>
        <v>388843</v>
      </c>
      <c r="E47" s="58">
        <f t="shared" si="4"/>
        <v>21829</v>
      </c>
      <c r="F47" s="58">
        <f t="shared" si="4"/>
        <v>1093048</v>
      </c>
      <c r="G47" s="59">
        <f t="shared" si="4"/>
        <v>1277654</v>
      </c>
      <c r="H47" s="58">
        <f t="shared" si="4"/>
        <v>34582</v>
      </c>
      <c r="I47" s="59">
        <f t="shared" si="4"/>
        <v>3149471</v>
      </c>
      <c r="J47" s="60">
        <f>SUM(J7:J45)</f>
        <v>0.99999999999999978</v>
      </c>
      <c r="K47" s="60">
        <f>SUM(K7:K45)</f>
        <v>0.99999999999999989</v>
      </c>
    </row>
    <row r="48" spans="1:11" ht="5" customHeight="1">
      <c r="A48" s="15"/>
      <c r="B48" s="12"/>
      <c r="C48" s="12"/>
      <c r="D48" s="12"/>
      <c r="E48" s="12"/>
      <c r="F48" s="12"/>
      <c r="G48" s="12"/>
      <c r="H48" s="16"/>
      <c r="I48" s="16"/>
      <c r="J48" s="17"/>
      <c r="K48" s="17"/>
    </row>
    <row r="49" spans="1:11" ht="15" customHeight="1">
      <c r="A49" s="62" t="s">
        <v>71</v>
      </c>
      <c r="B49" s="36">
        <v>21376</v>
      </c>
      <c r="C49" s="36">
        <v>894622</v>
      </c>
      <c r="D49" s="36">
        <v>892790</v>
      </c>
      <c r="E49" s="36">
        <v>43530</v>
      </c>
      <c r="F49" s="36">
        <v>3217115</v>
      </c>
      <c r="G49" s="36">
        <v>3519244</v>
      </c>
      <c r="H49" s="36">
        <f>B49+E49</f>
        <v>64906</v>
      </c>
      <c r="I49" s="36">
        <f>C49+D49+F49+G49</f>
        <v>8523771</v>
      </c>
      <c r="J49" s="16"/>
      <c r="K49" s="16"/>
    </row>
    <row r="50" spans="1:11" ht="15" customHeight="1">
      <c r="A50" s="62" t="s">
        <v>72</v>
      </c>
      <c r="B50" s="36">
        <f>B47</f>
        <v>12753</v>
      </c>
      <c r="C50" s="36">
        <f t="shared" ref="C50:I50" si="5">C47</f>
        <v>389926</v>
      </c>
      <c r="D50" s="36">
        <f t="shared" si="5"/>
        <v>388843</v>
      </c>
      <c r="E50" s="36">
        <f t="shared" si="5"/>
        <v>21829</v>
      </c>
      <c r="F50" s="36">
        <f t="shared" si="5"/>
        <v>1093048</v>
      </c>
      <c r="G50" s="36">
        <f t="shared" si="5"/>
        <v>1277654</v>
      </c>
      <c r="H50" s="36">
        <f t="shared" si="5"/>
        <v>34582</v>
      </c>
      <c r="I50" s="36">
        <f t="shared" si="5"/>
        <v>3149471</v>
      </c>
      <c r="J50" s="16"/>
      <c r="K50" s="16"/>
    </row>
    <row r="51" spans="1:11" ht="15" customHeight="1">
      <c r="A51" s="62" t="s">
        <v>5</v>
      </c>
      <c r="B51" s="28">
        <f>(B50-B49)/B49</f>
        <v>-0.40339633233532934</v>
      </c>
      <c r="C51" s="28">
        <f t="shared" ref="C51:I51" si="6">(C50-C49)/C49</f>
        <v>-0.56414440959421963</v>
      </c>
      <c r="D51" s="28">
        <f t="shared" si="6"/>
        <v>-0.56446308762418929</v>
      </c>
      <c r="E51" s="28">
        <f t="shared" si="6"/>
        <v>-0.49852974959797841</v>
      </c>
      <c r="F51" s="28">
        <f t="shared" si="6"/>
        <v>-0.6602396868001299</v>
      </c>
      <c r="G51" s="28">
        <f t="shared" si="6"/>
        <v>-0.63695214085752505</v>
      </c>
      <c r="H51" s="28">
        <f t="shared" si="6"/>
        <v>-0.46719871814624225</v>
      </c>
      <c r="I51" s="28">
        <f t="shared" si="6"/>
        <v>-0.63050731888503342</v>
      </c>
      <c r="J51" s="28"/>
      <c r="K51" s="28"/>
    </row>
    <row r="52" spans="1:11" ht="15" customHeight="1">
      <c r="A52" s="1"/>
    </row>
    <row r="53" spans="1:11" ht="15" customHeight="1">
      <c r="A53" s="1"/>
    </row>
    <row r="54" spans="1:11" ht="15" customHeight="1">
      <c r="A54" s="1"/>
    </row>
    <row r="55" spans="1:11" ht="15" customHeight="1">
      <c r="A55" s="1"/>
    </row>
    <row r="56" spans="1:11" ht="15" customHeight="1">
      <c r="A56" s="1"/>
    </row>
    <row r="57" spans="1:11" ht="15" customHeight="1">
      <c r="A57" s="1"/>
    </row>
    <row r="58" spans="1:11" ht="15" customHeight="1"/>
    <row r="59" spans="1:11" ht="15" customHeight="1">
      <c r="A59" s="4"/>
    </row>
    <row r="60" spans="1:11" ht="15" customHeight="1"/>
    <row r="61" spans="1:11" ht="15" customHeight="1">
      <c r="A61" s="4"/>
    </row>
    <row r="62" spans="1:11" ht="15" customHeight="1">
      <c r="A62" s="4"/>
    </row>
    <row r="63" spans="1:11" ht="15" customHeight="1">
      <c r="A63" s="4"/>
      <c r="B63" s="5"/>
      <c r="C63" s="5"/>
      <c r="D63" s="5"/>
      <c r="E63" s="5"/>
      <c r="F63" s="5"/>
      <c r="G63" s="5"/>
    </row>
    <row r="64" spans="1:11" ht="15" customHeight="1">
      <c r="A64" s="4"/>
      <c r="G64" s="8"/>
    </row>
    <row r="65" spans="1:9" ht="15" customHeight="1">
      <c r="G65" s="8"/>
    </row>
    <row r="66" spans="1:9" ht="15" customHeight="1">
      <c r="A66" s="4"/>
      <c r="G66" s="8"/>
    </row>
    <row r="67" spans="1:9" ht="15" customHeight="1">
      <c r="A67" s="4"/>
    </row>
    <row r="68" spans="1:9" ht="13">
      <c r="A68" s="4"/>
      <c r="B68" s="5"/>
      <c r="C68" s="5"/>
      <c r="D68" s="5"/>
      <c r="E68" s="5"/>
      <c r="F68" s="5"/>
      <c r="G68" s="5"/>
      <c r="H68" s="5"/>
      <c r="I68" s="5"/>
    </row>
    <row r="69" spans="1:9" ht="13.5" customHeight="1"/>
  </sheetData>
  <mergeCells count="6">
    <mergeCell ref="J4:K4"/>
    <mergeCell ref="C5:D5"/>
    <mergeCell ref="B4:D4"/>
    <mergeCell ref="E4:G4"/>
    <mergeCell ref="H4:I4"/>
    <mergeCell ref="F5:G5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1126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14</vt:i4>
      </vt:variant>
      <vt:variant>
        <vt:lpstr>Περιοχές με ονόματα</vt:lpstr>
      </vt:variant>
      <vt:variant>
        <vt:i4>1</vt:i4>
      </vt:variant>
    </vt:vector>
  </HeadingPairs>
  <TitlesOfParts>
    <vt:vector size="15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2020</vt:lpstr>
      <vt:lpstr>Φύλλο1</vt:lpstr>
      <vt:lpstr>JANUARY!Print_Area</vt:lpstr>
    </vt:vector>
  </TitlesOfParts>
  <Company>Δ10_Γ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ΥΠΑ</dc:creator>
  <cp:lastModifiedBy>gpapanastasatos</cp:lastModifiedBy>
  <cp:lastPrinted>2021-02-24T13:38:29Z</cp:lastPrinted>
  <dcterms:created xsi:type="dcterms:W3CDTF">2002-02-11T08:41:02Z</dcterms:created>
  <dcterms:modified xsi:type="dcterms:W3CDTF">2021-02-24T13:39:01Z</dcterms:modified>
</cp:coreProperties>
</file>