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21.bin" ContentType="application/vnd.openxmlformats-officedocument.oleObject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10.bin" ContentType="application/vnd.openxmlformats-officedocument.oleObject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mbeddings/oleObject2.bin" ContentType="application/vnd.openxmlformats-officedocument.oleObject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10.xml" ContentType="application/vnd.openxmlformats-officedocument.drawing+xml"/>
  <Override PartName="/xl/embeddings/oleObject28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drawings/drawing9.xml" ContentType="application/vnd.openxmlformats-officedocument.drawing+xml"/>
  <Override PartName="/xl/embeddings/oleObject24.bin" ContentType="application/vnd.openxmlformats-officedocument.oleObject"/>
  <Override PartName="/xl/worksheets/sheet14.xml" ContentType="application/vnd.openxmlformats-officedocument.spreadsheetml.worksheet+xml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drawings/drawing7.xml" ContentType="application/vnd.openxmlformats-officedocument.drawing+xml"/>
  <Override PartName="/xl/embeddings/oleObject22.bin" ContentType="application/vnd.openxmlformats-officedocument.oleObject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embeddings/oleObject3.bin" ContentType="application/vnd.openxmlformats-officedocument.oleObject"/>
  <Override PartName="/xl/embeddings/oleObject11.bin" ContentType="application/vnd.openxmlformats-officedocument.oleObject"/>
  <Override PartName="/xl/drawings/drawing5.xml" ContentType="application/vnd.openxmlformats-officedocument.drawing+xml"/>
  <Override PartName="/xl/embeddings/oleObject20.bin" ContentType="application/vnd.openxmlformats-officedocument.oleObject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055" yWindow="795" windowWidth="11160" windowHeight="6075" tabRatio="769" firstSheet="2" activeTab="12"/>
  </bookViews>
  <sheets>
    <sheet name="ΙΑΝΟΥΑΡΙΟΣ" sheetId="1" r:id="rId1"/>
    <sheet name="ΦΕΒΡΟΥΑΡΙΟΣ" sheetId="22" r:id="rId2"/>
    <sheet name="ΜΑΡΤΙΟΣ" sheetId="5" r:id="rId3"/>
    <sheet name="ΑΠΡΙΛΙΟΣ" sheetId="17" r:id="rId4"/>
    <sheet name="ΜΑΙΟΣ" sheetId="8" r:id="rId5"/>
    <sheet name="ΙΟΥΝΙΟΣ" sheetId="16" r:id="rId6"/>
    <sheet name="ΙΟΥΛΙΟΣ" sheetId="18" r:id="rId7"/>
    <sheet name="ΑΥΓΟΥΣΤΟΣ" sheetId="9" r:id="rId8"/>
    <sheet name="ΣΕΠΤΕΜΒΡΙΟΣ" sheetId="14" r:id="rId9"/>
    <sheet name="ΟΚΤΩΒΡΙΟΣ" sheetId="13" r:id="rId10"/>
    <sheet name="ΝΟΕΜΒΡΙΟΣ" sheetId="20" r:id="rId11"/>
    <sheet name="ΔΕΚΕΜΒΡΙΟΣ" sheetId="11" r:id="rId12"/>
    <sheet name="2020" sheetId="21" r:id="rId13"/>
    <sheet name="Φύλλο1" sheetId="24" state="hidden" r:id="rId14"/>
  </sheets>
  <definedNames>
    <definedName name="_xlnm.Print_Area" localSheetId="0">ΙΑΝΟΥΑΡΙΟΣ!$A$1:$K$51</definedName>
  </definedNames>
  <calcPr calcId="125725"/>
</workbook>
</file>

<file path=xl/calcChain.xml><?xml version="1.0" encoding="utf-8"?>
<calcChain xmlns="http://schemas.openxmlformats.org/spreadsheetml/2006/main">
  <c r="C51" i="11"/>
  <c r="D51"/>
  <c r="B51"/>
  <c r="G47" i="13"/>
  <c r="F47"/>
  <c r="E47"/>
  <c r="D47"/>
  <c r="C47"/>
  <c r="B47"/>
  <c r="C51" i="18"/>
  <c r="D51"/>
  <c r="B51"/>
  <c r="B8" i="21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C7"/>
  <c r="D7"/>
  <c r="E7"/>
  <c r="F7"/>
  <c r="G7"/>
  <c r="B7"/>
  <c r="I47" i="13" l="1"/>
  <c r="H47"/>
  <c r="C49" i="21"/>
  <c r="D49"/>
  <c r="E49"/>
  <c r="F49"/>
  <c r="G49"/>
  <c r="B49"/>
  <c r="I49" i="11" l="1"/>
  <c r="H49"/>
  <c r="G47"/>
  <c r="G50" s="1"/>
  <c r="G51" s="1"/>
  <c r="F47"/>
  <c r="F50" s="1"/>
  <c r="F51" s="1"/>
  <c r="E47"/>
  <c r="E50" s="1"/>
  <c r="E51" s="1"/>
  <c r="D47"/>
  <c r="D50" s="1"/>
  <c r="C47"/>
  <c r="C50" s="1"/>
  <c r="B47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9" i="20"/>
  <c r="H49"/>
  <c r="G47"/>
  <c r="G50" s="1"/>
  <c r="G51" s="1"/>
  <c r="F47"/>
  <c r="F50" s="1"/>
  <c r="F51" s="1"/>
  <c r="E47"/>
  <c r="D47"/>
  <c r="D50" s="1"/>
  <c r="D51" s="1"/>
  <c r="C47"/>
  <c r="B47"/>
  <c r="B50" s="1"/>
  <c r="B51" s="1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F50" i="13"/>
  <c r="F51" s="1"/>
  <c r="I49"/>
  <c r="H49"/>
  <c r="G50"/>
  <c r="G51" s="1"/>
  <c r="D50"/>
  <c r="D51" s="1"/>
  <c r="B50"/>
  <c r="B51" s="1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9" i="14"/>
  <c r="H49"/>
  <c r="G47"/>
  <c r="G50" s="1"/>
  <c r="G51" s="1"/>
  <c r="F47"/>
  <c r="F50" s="1"/>
  <c r="F51" s="1"/>
  <c r="E47"/>
  <c r="E50" s="1"/>
  <c r="E51" s="1"/>
  <c r="D47"/>
  <c r="D50" s="1"/>
  <c r="D51" s="1"/>
  <c r="C47"/>
  <c r="B47"/>
  <c r="H47" s="1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9" i="9"/>
  <c r="H49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9" i="18"/>
  <c r="H49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9" i="16"/>
  <c r="H49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H47" i="11" l="1"/>
  <c r="H50" s="1"/>
  <c r="H51" s="1"/>
  <c r="I47" i="20"/>
  <c r="K12" s="1"/>
  <c r="H47"/>
  <c r="J43" s="1"/>
  <c r="K8" i="13"/>
  <c r="K20"/>
  <c r="K22"/>
  <c r="K19"/>
  <c r="K21"/>
  <c r="J8" i="14"/>
  <c r="J14"/>
  <c r="J18"/>
  <c r="J22"/>
  <c r="J26"/>
  <c r="J12"/>
  <c r="J16"/>
  <c r="J20"/>
  <c r="J24"/>
  <c r="J28"/>
  <c r="J30"/>
  <c r="K44"/>
  <c r="I47"/>
  <c r="I50" s="1"/>
  <c r="I51" s="1"/>
  <c r="B50" i="11"/>
  <c r="I47"/>
  <c r="C50" i="20"/>
  <c r="C51" s="1"/>
  <c r="E50"/>
  <c r="E51" s="1"/>
  <c r="I50" i="13"/>
  <c r="I51" s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18"/>
  <c r="K17"/>
  <c r="K16"/>
  <c r="K15"/>
  <c r="K14"/>
  <c r="K13"/>
  <c r="K12"/>
  <c r="K11"/>
  <c r="K10"/>
  <c r="K9"/>
  <c r="K7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H50"/>
  <c r="H51" s="1"/>
  <c r="C50"/>
  <c r="C51" s="1"/>
  <c r="E50"/>
  <c r="E51" s="1"/>
  <c r="J7" i="14"/>
  <c r="J13"/>
  <c r="J15"/>
  <c r="J17"/>
  <c r="J19"/>
  <c r="J21"/>
  <c r="J23"/>
  <c r="J25"/>
  <c r="J27"/>
  <c r="J29"/>
  <c r="J45"/>
  <c r="J44"/>
  <c r="J43"/>
  <c r="J42"/>
  <c r="J41"/>
  <c r="J40"/>
  <c r="J39"/>
  <c r="J38"/>
  <c r="J37"/>
  <c r="J36"/>
  <c r="J35"/>
  <c r="J34"/>
  <c r="J33"/>
  <c r="J32"/>
  <c r="J31"/>
  <c r="J11"/>
  <c r="J10"/>
  <c r="J9"/>
  <c r="H50"/>
  <c r="H51" s="1"/>
  <c r="C50"/>
  <c r="C51" s="1"/>
  <c r="B50"/>
  <c r="B51" s="1"/>
  <c r="H47" i="9"/>
  <c r="J7" s="1"/>
  <c r="B50"/>
  <c r="B51" s="1"/>
  <c r="I47"/>
  <c r="I50" s="1"/>
  <c r="I51" s="1"/>
  <c r="H49" i="8"/>
  <c r="I49"/>
  <c r="I49" i="17"/>
  <c r="H49"/>
  <c r="J27" i="11" l="1"/>
  <c r="J35"/>
  <c r="J14"/>
  <c r="J37"/>
  <c r="J28"/>
  <c r="J45"/>
  <c r="J40"/>
  <c r="J13"/>
  <c r="J30"/>
  <c r="J16"/>
  <c r="J33"/>
  <c r="J17"/>
  <c r="J39"/>
  <c r="J42"/>
  <c r="J36"/>
  <c r="J20"/>
  <c r="J43"/>
  <c r="J21"/>
  <c r="J41"/>
  <c r="J44"/>
  <c r="J38"/>
  <c r="J24"/>
  <c r="J8"/>
  <c r="J25"/>
  <c r="J11"/>
  <c r="J32"/>
  <c r="J22"/>
  <c r="J12"/>
  <c r="J29"/>
  <c r="J19"/>
  <c r="J9"/>
  <c r="J34"/>
  <c r="J26"/>
  <c r="J18"/>
  <c r="J10"/>
  <c r="J31"/>
  <c r="J23"/>
  <c r="J15"/>
  <c r="J7"/>
  <c r="K27" i="20"/>
  <c r="K32"/>
  <c r="J30"/>
  <c r="J18"/>
  <c r="J14"/>
  <c r="H50"/>
  <c r="H51" s="1"/>
  <c r="J34"/>
  <c r="K44"/>
  <c r="K40"/>
  <c r="K11"/>
  <c r="K36"/>
  <c r="K19"/>
  <c r="K22"/>
  <c r="K8"/>
  <c r="K31"/>
  <c r="K35"/>
  <c r="K39"/>
  <c r="K43"/>
  <c r="K29"/>
  <c r="K21"/>
  <c r="K13"/>
  <c r="K26"/>
  <c r="K14"/>
  <c r="K34"/>
  <c r="K38"/>
  <c r="K42"/>
  <c r="I50"/>
  <c r="I51" s="1"/>
  <c r="K23"/>
  <c r="K15"/>
  <c r="K7"/>
  <c r="K28"/>
  <c r="K18"/>
  <c r="K33"/>
  <c r="K37"/>
  <c r="K41"/>
  <c r="K45"/>
  <c r="K25"/>
  <c r="K17"/>
  <c r="K9"/>
  <c r="K30"/>
  <c r="K20"/>
  <c r="K10"/>
  <c r="J13"/>
  <c r="J26"/>
  <c r="J42"/>
  <c r="J10"/>
  <c r="J22"/>
  <c r="J38"/>
  <c r="J9"/>
  <c r="J17"/>
  <c r="J21"/>
  <c r="J25"/>
  <c r="J29"/>
  <c r="J33"/>
  <c r="J37"/>
  <c r="J41"/>
  <c r="J45"/>
  <c r="J8"/>
  <c r="J12"/>
  <c r="J16"/>
  <c r="J20"/>
  <c r="J24"/>
  <c r="J28"/>
  <c r="J32"/>
  <c r="J36"/>
  <c r="J40"/>
  <c r="J44"/>
  <c r="J7"/>
  <c r="J11"/>
  <c r="J15"/>
  <c r="J19"/>
  <c r="J23"/>
  <c r="J27"/>
  <c r="J31"/>
  <c r="J35"/>
  <c r="J39"/>
  <c r="K24"/>
  <c r="K16"/>
  <c r="J47" i="13"/>
  <c r="K47"/>
  <c r="K25" i="14"/>
  <c r="K37"/>
  <c r="K45"/>
  <c r="K15"/>
  <c r="K23"/>
  <c r="K28"/>
  <c r="J22" i="9"/>
  <c r="J24"/>
  <c r="J19"/>
  <c r="K35" i="14"/>
  <c r="K11"/>
  <c r="K12"/>
  <c r="K34"/>
  <c r="K18"/>
  <c r="K41"/>
  <c r="K27"/>
  <c r="K17"/>
  <c r="K7"/>
  <c r="K36"/>
  <c r="K20"/>
  <c r="K43"/>
  <c r="K31"/>
  <c r="K19"/>
  <c r="K9"/>
  <c r="K42"/>
  <c r="K26"/>
  <c r="K10"/>
  <c r="K38"/>
  <c r="K30"/>
  <c r="K22"/>
  <c r="K14"/>
  <c r="K39"/>
  <c r="K29"/>
  <c r="K21"/>
  <c r="K13"/>
  <c r="K33"/>
  <c r="K40"/>
  <c r="K32"/>
  <c r="K24"/>
  <c r="K16"/>
  <c r="K8"/>
  <c r="J47"/>
  <c r="J27" i="9"/>
  <c r="J32"/>
  <c r="J35"/>
  <c r="J40"/>
  <c r="J43"/>
  <c r="J11"/>
  <c r="J14"/>
  <c r="K40"/>
  <c r="K32"/>
  <c r="K24"/>
  <c r="K14"/>
  <c r="K41"/>
  <c r="K33"/>
  <c r="K25"/>
  <c r="K17"/>
  <c r="K9"/>
  <c r="K16"/>
  <c r="K42"/>
  <c r="K34"/>
  <c r="K26"/>
  <c r="K18"/>
  <c r="J45"/>
  <c r="J37"/>
  <c r="J29"/>
  <c r="J21"/>
  <c r="J13"/>
  <c r="K43"/>
  <c r="K35"/>
  <c r="K27"/>
  <c r="K19"/>
  <c r="K11"/>
  <c r="J42"/>
  <c r="J34"/>
  <c r="J26"/>
  <c r="J16"/>
  <c r="J8"/>
  <c r="H50"/>
  <c r="H51" s="1"/>
  <c r="K44"/>
  <c r="K36"/>
  <c r="K28"/>
  <c r="K20"/>
  <c r="K8"/>
  <c r="J39"/>
  <c r="J31"/>
  <c r="J23"/>
  <c r="J15"/>
  <c r="K45"/>
  <c r="K37"/>
  <c r="K29"/>
  <c r="K21"/>
  <c r="K13"/>
  <c r="J44"/>
  <c r="J36"/>
  <c r="J28"/>
  <c r="J18"/>
  <c r="J10"/>
  <c r="K12"/>
  <c r="K38"/>
  <c r="K30"/>
  <c r="K22"/>
  <c r="K10"/>
  <c r="J41"/>
  <c r="J33"/>
  <c r="J25"/>
  <c r="J17"/>
  <c r="J9"/>
  <c r="K39"/>
  <c r="K31"/>
  <c r="K23"/>
  <c r="K15"/>
  <c r="K7"/>
  <c r="J38"/>
  <c r="J30"/>
  <c r="J20"/>
  <c r="J12"/>
  <c r="I50" i="11"/>
  <c r="I51" s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45" i="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I49"/>
  <c r="H49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J47" i="11" l="1"/>
  <c r="K47"/>
  <c r="K47" i="20"/>
  <c r="J47"/>
  <c r="K47" i="14"/>
  <c r="J47" i="9"/>
  <c r="K47"/>
  <c r="I47" i="5"/>
  <c r="I50" s="1"/>
  <c r="I51" s="1"/>
  <c r="H47"/>
  <c r="H50" s="1"/>
  <c r="H51" s="1"/>
  <c r="J42" l="1"/>
  <c r="J13"/>
  <c r="J36"/>
  <c r="J32"/>
  <c r="K45"/>
  <c r="J15"/>
  <c r="J17"/>
  <c r="J10"/>
  <c r="J19"/>
  <c r="J45"/>
  <c r="J38"/>
  <c r="K39"/>
  <c r="K30"/>
  <c r="J31"/>
  <c r="K8"/>
  <c r="J16"/>
  <c r="J29"/>
  <c r="K20"/>
  <c r="J22"/>
  <c r="K13"/>
  <c r="J35"/>
  <c r="K22"/>
  <c r="J20"/>
  <c r="J33"/>
  <c r="K36"/>
  <c r="J26"/>
  <c r="K29"/>
  <c r="K34"/>
  <c r="K43"/>
  <c r="K40"/>
  <c r="K24"/>
  <c r="J39"/>
  <c r="J23"/>
  <c r="J7"/>
  <c r="K27"/>
  <c r="J40"/>
  <c r="J24"/>
  <c r="J8"/>
  <c r="K23"/>
  <c r="J37"/>
  <c r="J21"/>
  <c r="K44"/>
  <c r="K28"/>
  <c r="K12"/>
  <c r="J30"/>
  <c r="J14"/>
  <c r="K37"/>
  <c r="K21"/>
  <c r="K42"/>
  <c r="K18"/>
  <c r="K7"/>
  <c r="K31"/>
  <c r="K15"/>
  <c r="K11"/>
  <c r="K33"/>
  <c r="K17"/>
  <c r="K38"/>
  <c r="K10"/>
  <c r="J43"/>
  <c r="J27"/>
  <c r="J11"/>
  <c r="K14"/>
  <c r="J44"/>
  <c r="J28"/>
  <c r="J12"/>
  <c r="K35"/>
  <c r="J41"/>
  <c r="J25"/>
  <c r="J9"/>
  <c r="K32"/>
  <c r="K16"/>
  <c r="J34"/>
  <c r="J18"/>
  <c r="K41"/>
  <c r="K25"/>
  <c r="K9"/>
  <c r="K26"/>
  <c r="K19"/>
  <c r="I49" i="22"/>
  <c r="H49"/>
  <c r="I45" i="8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5" i="17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8" i="22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I49" i="1"/>
  <c r="I49" i="21" s="1"/>
  <c r="H49" i="1"/>
  <c r="H49" i="21" s="1"/>
  <c r="H7" i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B47" i="16"/>
  <c r="G47" i="18"/>
  <c r="G50" s="1"/>
  <c r="G51" s="1"/>
  <c r="F47"/>
  <c r="F50" s="1"/>
  <c r="F51" s="1"/>
  <c r="E47"/>
  <c r="E50" s="1"/>
  <c r="E51" s="1"/>
  <c r="D47"/>
  <c r="C47"/>
  <c r="C50" s="1"/>
  <c r="B47"/>
  <c r="B50" s="1"/>
  <c r="G47" i="16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G47" i="8"/>
  <c r="G50" s="1"/>
  <c r="G51" s="1"/>
  <c r="F47"/>
  <c r="F50" s="1"/>
  <c r="F51" s="1"/>
  <c r="E47"/>
  <c r="E50" s="1"/>
  <c r="E51" s="1"/>
  <c r="D47"/>
  <c r="D50" s="1"/>
  <c r="D51" s="1"/>
  <c r="C47"/>
  <c r="B47"/>
  <c r="B50" s="1"/>
  <c r="B51" s="1"/>
  <c r="G47" i="17"/>
  <c r="F47"/>
  <c r="E47"/>
  <c r="D47"/>
  <c r="C47"/>
  <c r="B47"/>
  <c r="G47" i="22"/>
  <c r="G50" s="1"/>
  <c r="G51" s="1"/>
  <c r="F47"/>
  <c r="F50" s="1"/>
  <c r="F51" s="1"/>
  <c r="E47"/>
  <c r="E50" s="1"/>
  <c r="E51" s="1"/>
  <c r="D47"/>
  <c r="D50" s="1"/>
  <c r="D51" s="1"/>
  <c r="C47"/>
  <c r="B47"/>
  <c r="C47" i="1"/>
  <c r="C50" s="1"/>
  <c r="C51" s="1"/>
  <c r="D47"/>
  <c r="D50" s="1"/>
  <c r="D51" s="1"/>
  <c r="E47"/>
  <c r="E50" s="1"/>
  <c r="E51" s="1"/>
  <c r="F47"/>
  <c r="F50" s="1"/>
  <c r="F51" s="1"/>
  <c r="G47"/>
  <c r="G50" s="1"/>
  <c r="G51" s="1"/>
  <c r="B47"/>
  <c r="B50" s="1"/>
  <c r="B51" s="1"/>
  <c r="E50" i="17" l="1"/>
  <c r="E51" s="1"/>
  <c r="D50"/>
  <c r="D51" s="1"/>
  <c r="G50"/>
  <c r="G51" s="1"/>
  <c r="F50"/>
  <c r="F51" s="1"/>
  <c r="B50"/>
  <c r="B51" s="1"/>
  <c r="K47" i="5"/>
  <c r="J47"/>
  <c r="H39" i="21"/>
  <c r="H23"/>
  <c r="H43"/>
  <c r="H35"/>
  <c r="H27"/>
  <c r="H19"/>
  <c r="I47" i="18"/>
  <c r="D50"/>
  <c r="H31" i="21"/>
  <c r="H11"/>
  <c r="I47" i="16"/>
  <c r="H47"/>
  <c r="H15" i="21"/>
  <c r="I47" i="8"/>
  <c r="I50" s="1"/>
  <c r="I51" s="1"/>
  <c r="C50"/>
  <c r="C51" s="1"/>
  <c r="I47" i="22"/>
  <c r="K38" s="1"/>
  <c r="F47" i="21"/>
  <c r="F50" s="1"/>
  <c r="F51" s="1"/>
  <c r="H45"/>
  <c r="H41"/>
  <c r="H37"/>
  <c r="I47" i="1"/>
  <c r="I50" s="1"/>
  <c r="I51" s="1"/>
  <c r="I47" i="17"/>
  <c r="C50"/>
  <c r="C51" s="1"/>
  <c r="B50" i="16"/>
  <c r="B51" s="1"/>
  <c r="H44" i="21"/>
  <c r="H40"/>
  <c r="H36"/>
  <c r="H32"/>
  <c r="H28"/>
  <c r="H24"/>
  <c r="H20"/>
  <c r="H16"/>
  <c r="H12"/>
  <c r="H8"/>
  <c r="H42"/>
  <c r="H38"/>
  <c r="H34"/>
  <c r="H30"/>
  <c r="H26"/>
  <c r="H22"/>
  <c r="H18"/>
  <c r="H14"/>
  <c r="H10"/>
  <c r="G47"/>
  <c r="G50" s="1"/>
  <c r="G51" s="1"/>
  <c r="H47" i="1"/>
  <c r="H50" s="1"/>
  <c r="H51" s="1"/>
  <c r="E47" i="21"/>
  <c r="E50" s="1"/>
  <c r="E51" s="1"/>
  <c r="D47"/>
  <c r="D50" s="1"/>
  <c r="D51" s="1"/>
  <c r="H33"/>
  <c r="H29"/>
  <c r="H25"/>
  <c r="H21"/>
  <c r="H17"/>
  <c r="H13"/>
  <c r="H9"/>
  <c r="C50" i="22"/>
  <c r="C51" s="1"/>
  <c r="H47" i="18"/>
  <c r="H47" i="8"/>
  <c r="H50" s="1"/>
  <c r="H51" s="1"/>
  <c r="H47" i="17"/>
  <c r="J13" s="1"/>
  <c r="H47" i="22"/>
  <c r="H50" s="1"/>
  <c r="H51" s="1"/>
  <c r="B50"/>
  <c r="B51" s="1"/>
  <c r="I22" i="21"/>
  <c r="I40"/>
  <c r="I35"/>
  <c r="I8"/>
  <c r="I16"/>
  <c r="I34"/>
  <c r="I28"/>
  <c r="I20"/>
  <c r="I42"/>
  <c r="I36"/>
  <c r="I10"/>
  <c r="I12"/>
  <c r="I30"/>
  <c r="I24"/>
  <c r="I18"/>
  <c r="I38"/>
  <c r="H7"/>
  <c r="I14"/>
  <c r="I32"/>
  <c r="I26"/>
  <c r="I44"/>
  <c r="I7"/>
  <c r="I9"/>
  <c r="I17"/>
  <c r="I15"/>
  <c r="I13"/>
  <c r="I11"/>
  <c r="I33"/>
  <c r="I31"/>
  <c r="I29"/>
  <c r="I27"/>
  <c r="I25"/>
  <c r="I23"/>
  <c r="I21"/>
  <c r="I19"/>
  <c r="I45"/>
  <c r="I43"/>
  <c r="I41"/>
  <c r="I39"/>
  <c r="I37"/>
  <c r="C47"/>
  <c r="C50" s="1"/>
  <c r="C51" s="1"/>
  <c r="B47"/>
  <c r="B50" s="1"/>
  <c r="B51" s="1"/>
  <c r="C52" i="1"/>
  <c r="D52"/>
  <c r="E52"/>
  <c r="F52"/>
  <c r="G52"/>
  <c r="B52"/>
  <c r="J30" i="17" l="1"/>
  <c r="J42"/>
  <c r="J32"/>
  <c r="J22"/>
  <c r="J10"/>
  <c r="J39"/>
  <c r="J29"/>
  <c r="J19"/>
  <c r="J7"/>
  <c r="J34"/>
  <c r="J24"/>
  <c r="J14"/>
  <c r="J43"/>
  <c r="J31"/>
  <c r="J21"/>
  <c r="J11"/>
  <c r="J38"/>
  <c r="J26"/>
  <c r="J16"/>
  <c r="J45"/>
  <c r="J35"/>
  <c r="J23"/>
  <c r="H50"/>
  <c r="H51" s="1"/>
  <c r="I50"/>
  <c r="I51" s="1"/>
  <c r="J40"/>
  <c r="J18"/>
  <c r="J8"/>
  <c r="J37"/>
  <c r="J27"/>
  <c r="J15"/>
  <c r="J16" i="22"/>
  <c r="J33"/>
  <c r="J22"/>
  <c r="J17"/>
  <c r="J35"/>
  <c r="J19"/>
  <c r="I50" i="18"/>
  <c r="I51" s="1"/>
  <c r="K9"/>
  <c r="K13"/>
  <c r="K17"/>
  <c r="K21"/>
  <c r="K25"/>
  <c r="K29"/>
  <c r="K33"/>
  <c r="K37"/>
  <c r="K41"/>
  <c r="K45"/>
  <c r="K7"/>
  <c r="K12"/>
  <c r="K22"/>
  <c r="K30"/>
  <c r="K38"/>
  <c r="K15"/>
  <c r="K31"/>
  <c r="K16"/>
  <c r="K20"/>
  <c r="K28"/>
  <c r="K36"/>
  <c r="K11"/>
  <c r="K27"/>
  <c r="K43"/>
  <c r="K8"/>
  <c r="K18"/>
  <c r="K26"/>
  <c r="K34"/>
  <c r="K44"/>
  <c r="K23"/>
  <c r="K39"/>
  <c r="K10"/>
  <c r="K14"/>
  <c r="K24"/>
  <c r="K32"/>
  <c r="K40"/>
  <c r="K19"/>
  <c r="K35"/>
  <c r="K42"/>
  <c r="K39" i="17"/>
  <c r="K15"/>
  <c r="K40"/>
  <c r="K32"/>
  <c r="K24"/>
  <c r="K16"/>
  <c r="K8"/>
  <c r="K21"/>
  <c r="K41"/>
  <c r="K33"/>
  <c r="K19"/>
  <c r="J44"/>
  <c r="J36"/>
  <c r="J28"/>
  <c r="J20"/>
  <c r="J12"/>
  <c r="K42"/>
  <c r="K34"/>
  <c r="K26"/>
  <c r="K18"/>
  <c r="K10"/>
  <c r="J41"/>
  <c r="J33"/>
  <c r="J25"/>
  <c r="J17"/>
  <c r="J9"/>
  <c r="K25"/>
  <c r="K7"/>
  <c r="K45"/>
  <c r="K35"/>
  <c r="K23"/>
  <c r="K9"/>
  <c r="K44"/>
  <c r="K36"/>
  <c r="K28"/>
  <c r="K20"/>
  <c r="K12"/>
  <c r="K29"/>
  <c r="K13"/>
  <c r="K37"/>
  <c r="K27"/>
  <c r="K11"/>
  <c r="K38"/>
  <c r="K30"/>
  <c r="K22"/>
  <c r="K14"/>
  <c r="K43"/>
  <c r="K17"/>
  <c r="K31"/>
  <c r="J32" i="22"/>
  <c r="J38"/>
  <c r="K13"/>
  <c r="K29"/>
  <c r="K45"/>
  <c r="J21"/>
  <c r="J37"/>
  <c r="K12"/>
  <c r="K28"/>
  <c r="K44"/>
  <c r="J20"/>
  <c r="J36"/>
  <c r="K15"/>
  <c r="K31"/>
  <c r="J7"/>
  <c r="J23"/>
  <c r="J39"/>
  <c r="K18"/>
  <c r="K34"/>
  <c r="J10"/>
  <c r="J26"/>
  <c r="J42"/>
  <c r="K9"/>
  <c r="K25"/>
  <c r="K41"/>
  <c r="K24"/>
  <c r="K40"/>
  <c r="K11"/>
  <c r="K27"/>
  <c r="K14"/>
  <c r="K30"/>
  <c r="K7"/>
  <c r="K43"/>
  <c r="K21"/>
  <c r="K37"/>
  <c r="J13"/>
  <c r="J29"/>
  <c r="J45"/>
  <c r="K20"/>
  <c r="K36"/>
  <c r="J12"/>
  <c r="J28"/>
  <c r="J44"/>
  <c r="K23"/>
  <c r="K39"/>
  <c r="J15"/>
  <c r="J31"/>
  <c r="K10"/>
  <c r="K26"/>
  <c r="K42"/>
  <c r="J18"/>
  <c r="J34"/>
  <c r="K8"/>
  <c r="I50"/>
  <c r="I51" s="1"/>
  <c r="K17"/>
  <c r="K33"/>
  <c r="J9"/>
  <c r="J25"/>
  <c r="J41"/>
  <c r="K16"/>
  <c r="K32"/>
  <c r="J8"/>
  <c r="J24"/>
  <c r="J40"/>
  <c r="K19"/>
  <c r="K35"/>
  <c r="J11"/>
  <c r="J27"/>
  <c r="J43"/>
  <c r="K22"/>
  <c r="J14"/>
  <c r="J30"/>
  <c r="H50" i="18"/>
  <c r="H51" s="1"/>
  <c r="J10"/>
  <c r="J18"/>
  <c r="J22"/>
  <c r="J26"/>
  <c r="J30"/>
  <c r="J34"/>
  <c r="J38"/>
  <c r="J42"/>
  <c r="J7"/>
  <c r="J9"/>
  <c r="J13"/>
  <c r="J17"/>
  <c r="J21"/>
  <c r="J25"/>
  <c r="J29"/>
  <c r="J33"/>
  <c r="J37"/>
  <c r="J41"/>
  <c r="J45"/>
  <c r="J8"/>
  <c r="J12"/>
  <c r="J16"/>
  <c r="J20"/>
  <c r="J24"/>
  <c r="J28"/>
  <c r="J32"/>
  <c r="J36"/>
  <c r="J40"/>
  <c r="J44"/>
  <c r="J11"/>
  <c r="J15"/>
  <c r="J19"/>
  <c r="J23"/>
  <c r="J27"/>
  <c r="J31"/>
  <c r="J35"/>
  <c r="J39"/>
  <c r="J43"/>
  <c r="J14"/>
  <c r="I50" i="16"/>
  <c r="I51" s="1"/>
  <c r="K11"/>
  <c r="K19"/>
  <c r="K31"/>
  <c r="K39"/>
  <c r="K15"/>
  <c r="K23"/>
  <c r="K27"/>
  <c r="K35"/>
  <c r="K43"/>
  <c r="K24"/>
  <c r="K42"/>
  <c r="K13"/>
  <c r="K29"/>
  <c r="K45"/>
  <c r="K14"/>
  <c r="K28"/>
  <c r="K34"/>
  <c r="K20"/>
  <c r="K36"/>
  <c r="K9"/>
  <c r="K25"/>
  <c r="K41"/>
  <c r="K8"/>
  <c r="K26"/>
  <c r="K44"/>
  <c r="K16"/>
  <c r="K21"/>
  <c r="K37"/>
  <c r="K40"/>
  <c r="K22"/>
  <c r="K38"/>
  <c r="K12"/>
  <c r="K30"/>
  <c r="K17"/>
  <c r="K33"/>
  <c r="K10"/>
  <c r="K18"/>
  <c r="K32"/>
  <c r="K7"/>
  <c r="H50"/>
  <c r="H51" s="1"/>
  <c r="J8"/>
  <c r="J16"/>
  <c r="J24"/>
  <c r="J32"/>
  <c r="J44"/>
  <c r="J12"/>
  <c r="J20"/>
  <c r="J28"/>
  <c r="J40"/>
  <c r="J36"/>
  <c r="J13"/>
  <c r="J21"/>
  <c r="J29"/>
  <c r="J37"/>
  <c r="J45"/>
  <c r="J14"/>
  <c r="J30"/>
  <c r="J11"/>
  <c r="J19"/>
  <c r="J27"/>
  <c r="J35"/>
  <c r="J43"/>
  <c r="J26"/>
  <c r="J42"/>
  <c r="J9"/>
  <c r="J17"/>
  <c r="J25"/>
  <c r="J33"/>
  <c r="J41"/>
  <c r="J22"/>
  <c r="J38"/>
  <c r="J10"/>
  <c r="J7"/>
  <c r="J15"/>
  <c r="J23"/>
  <c r="J31"/>
  <c r="J39"/>
  <c r="J18"/>
  <c r="J34"/>
  <c r="J19" i="1"/>
  <c r="J33"/>
  <c r="J22"/>
  <c r="K13"/>
  <c r="J16"/>
  <c r="J17"/>
  <c r="J12"/>
  <c r="J15"/>
  <c r="J18"/>
  <c r="J13"/>
  <c r="J7"/>
  <c r="J44"/>
  <c r="J45"/>
  <c r="J32"/>
  <c r="J35"/>
  <c r="J34"/>
  <c r="K40"/>
  <c r="K39"/>
  <c r="K42"/>
  <c r="K24"/>
  <c r="J29"/>
  <c r="K23"/>
  <c r="J28"/>
  <c r="K26"/>
  <c r="J31"/>
  <c r="K45"/>
  <c r="J38"/>
  <c r="K8"/>
  <c r="K10"/>
  <c r="K29"/>
  <c r="K20"/>
  <c r="K35"/>
  <c r="K22"/>
  <c r="K9"/>
  <c r="K41"/>
  <c r="K12"/>
  <c r="K28"/>
  <c r="K44"/>
  <c r="J21"/>
  <c r="J37"/>
  <c r="K11"/>
  <c r="K27"/>
  <c r="K43"/>
  <c r="J20"/>
  <c r="J36"/>
  <c r="K14"/>
  <c r="K30"/>
  <c r="K7"/>
  <c r="J23"/>
  <c r="J39"/>
  <c r="K17"/>
  <c r="K33"/>
  <c r="J10"/>
  <c r="J26"/>
  <c r="J42"/>
  <c r="K36"/>
  <c r="K19"/>
  <c r="K38"/>
  <c r="K25"/>
  <c r="K16"/>
  <c r="K32"/>
  <c r="J9"/>
  <c r="J25"/>
  <c r="J41"/>
  <c r="K15"/>
  <c r="K31"/>
  <c r="J8"/>
  <c r="J24"/>
  <c r="J40"/>
  <c r="K18"/>
  <c r="K34"/>
  <c r="J11"/>
  <c r="J27"/>
  <c r="J43"/>
  <c r="K21"/>
  <c r="K37"/>
  <c r="J14"/>
  <c r="J30"/>
  <c r="K13" i="8"/>
  <c r="J12"/>
  <c r="K10"/>
  <c r="K29"/>
  <c r="J20"/>
  <c r="K18"/>
  <c r="K37"/>
  <c r="J36"/>
  <c r="K26"/>
  <c r="K45"/>
  <c r="J44"/>
  <c r="K42"/>
  <c r="K21"/>
  <c r="J28"/>
  <c r="K34"/>
  <c r="K41"/>
  <c r="K33"/>
  <c r="K17"/>
  <c r="K9"/>
  <c r="J40"/>
  <c r="J32"/>
  <c r="J24"/>
  <c r="J8"/>
  <c r="K38"/>
  <c r="K30"/>
  <c r="K22"/>
  <c r="K14"/>
  <c r="J37"/>
  <c r="J29"/>
  <c r="J21"/>
  <c r="K43"/>
  <c r="K35"/>
  <c r="K27"/>
  <c r="K19"/>
  <c r="K11"/>
  <c r="J42"/>
  <c r="J34"/>
  <c r="J26"/>
  <c r="J18"/>
  <c r="J10"/>
  <c r="K40"/>
  <c r="K32"/>
  <c r="K24"/>
  <c r="K16"/>
  <c r="K8"/>
  <c r="J39"/>
  <c r="J31"/>
  <c r="J23"/>
  <c r="J15"/>
  <c r="J7"/>
  <c r="J41"/>
  <c r="J33"/>
  <c r="J25"/>
  <c r="J17"/>
  <c r="J9"/>
  <c r="K39"/>
  <c r="K31"/>
  <c r="K23"/>
  <c r="K15"/>
  <c r="K7"/>
  <c r="J38"/>
  <c r="J30"/>
  <c r="J22"/>
  <c r="J14"/>
  <c r="K44"/>
  <c r="K36"/>
  <c r="K28"/>
  <c r="K20"/>
  <c r="K12"/>
  <c r="J43"/>
  <c r="J35"/>
  <c r="J27"/>
  <c r="J19"/>
  <c r="J11"/>
  <c r="K25"/>
  <c r="J16"/>
  <c r="J45"/>
  <c r="J13"/>
  <c r="H47" i="21"/>
  <c r="J26" s="1"/>
  <c r="I47"/>
  <c r="I50" s="1"/>
  <c r="I51" s="1"/>
  <c r="J47" i="17" l="1"/>
  <c r="K47" i="18"/>
  <c r="K47" i="17"/>
  <c r="J47" i="22"/>
  <c r="K47"/>
  <c r="J47" i="18"/>
  <c r="K47" i="16"/>
  <c r="J47"/>
  <c r="K47" i="1"/>
  <c r="J47"/>
  <c r="K19" i="21"/>
  <c r="K43"/>
  <c r="K38"/>
  <c r="K16"/>
  <c r="K36"/>
  <c r="J47" i="8"/>
  <c r="K32" i="21"/>
  <c r="K44"/>
  <c r="K47" i="8"/>
  <c r="K35" i="21"/>
  <c r="K13"/>
  <c r="K33"/>
  <c r="H50"/>
  <c r="H51" s="1"/>
  <c r="J35"/>
  <c r="J19"/>
  <c r="J39"/>
  <c r="J23"/>
  <c r="J43"/>
  <c r="J27"/>
  <c r="J11"/>
  <c r="J31"/>
  <c r="J15"/>
  <c r="J37"/>
  <c r="J24"/>
  <c r="J33"/>
  <c r="J45"/>
  <c r="J34"/>
  <c r="J9"/>
  <c r="K8"/>
  <c r="K37"/>
  <c r="J42"/>
  <c r="J13"/>
  <c r="K18"/>
  <c r="K27"/>
  <c r="J40"/>
  <c r="J14"/>
  <c r="K34"/>
  <c r="K7"/>
  <c r="K41"/>
  <c r="J12"/>
  <c r="K22"/>
  <c r="J7"/>
  <c r="K23"/>
  <c r="J22"/>
  <c r="K26"/>
  <c r="J25"/>
  <c r="K25"/>
  <c r="J20"/>
  <c r="J29"/>
  <c r="K10"/>
  <c r="K11"/>
  <c r="J41"/>
  <c r="J30"/>
  <c r="K40"/>
  <c r="K14"/>
  <c r="K21"/>
  <c r="J28"/>
  <c r="J21"/>
  <c r="K30"/>
  <c r="K31"/>
  <c r="J38"/>
  <c r="K12"/>
  <c r="J32"/>
  <c r="K17"/>
  <c r="J36"/>
  <c r="J10"/>
  <c r="K28"/>
  <c r="K9"/>
  <c r="K39"/>
  <c r="J8"/>
  <c r="J17"/>
  <c r="K24"/>
  <c r="K29"/>
  <c r="J44"/>
  <c r="J18"/>
  <c r="K42"/>
  <c r="K15"/>
  <c r="J16"/>
  <c r="K20"/>
  <c r="K45"/>
  <c r="J47" l="1"/>
  <c r="K47"/>
</calcChain>
</file>

<file path=xl/sharedStrings.xml><?xml version="1.0" encoding="utf-8"?>
<sst xmlns="http://schemas.openxmlformats.org/spreadsheetml/2006/main" count="934" uniqueCount="98">
  <si>
    <t>ΕΣΩΤΕΡΙΚΟΥ</t>
  </si>
  <si>
    <t>ΕΠΙΒΑΤΕΣ</t>
  </si>
  <si>
    <t>ΣΥΝΟΛΑ ΑΕΡΟΛΙΜΕΝΩΝ</t>
  </si>
  <si>
    <t>Ποσοστό μεταβ.</t>
  </si>
  <si>
    <t>ΚΑΛΥΜΝΟΣ</t>
  </si>
  <si>
    <t xml:space="preserve"> </t>
  </si>
  <si>
    <t>ΑΡΑΞΟΣ</t>
  </si>
  <si>
    <t xml:space="preserve">ΑΚΤΙΟΝ   </t>
  </si>
  <si>
    <t>ΑΣΤΥΠΑΛΑΙΑ</t>
  </si>
  <si>
    <t xml:space="preserve">ΝΕΑ ΑΓΧΙΑΛΟΣ     </t>
  </si>
  <si>
    <t>ΙΩΑΝΝΙΝΑ "ΒΑΣΙΛΕΥΣ ΠΥΡΡΟΣ"</t>
  </si>
  <si>
    <t>ΙΚΑΡΙΑ "ΙΚΑΡΟΣ"</t>
  </si>
  <si>
    <t>ΘΕΣΣΑΛΟΝΙΚΗ "ΜΑΚΕΔΟΝΙΑ"</t>
  </si>
  <si>
    <t>ΗΡΑΚΛΕΙΟ "ΝΙΚΟΣ ΚΑΖΑΝΤΖΑΚΗΣ"</t>
  </si>
  <si>
    <t>ΖΑΚΥΝΘΟΣ "ΔΙΟΝΥΣΙΟΣ ΣΟΛΩΜΟΣ"</t>
  </si>
  <si>
    <t>ΑΛΕΞΑΝΔΡΟΥΠΟΛΙΣ "ΔΗΜΟΚΡΙΤΟΣ"</t>
  </si>
  <si>
    <t>ΚΑΒΑΛΑ "ΜΕΓΑΣ ΑΛΕΞΑΝΔΡΟΣ"</t>
  </si>
  <si>
    <t>ΚΑΛΑΜΑΤΑ</t>
  </si>
  <si>
    <t>ΚΑΡΠΑΘΟΣ</t>
  </si>
  <si>
    <t>ΚΑΣΟΣ</t>
  </si>
  <si>
    <t>ΚΑΣΤΕΛΟΡΙΖΟ</t>
  </si>
  <si>
    <t>ΚΑΣΤΟΡΙΑ "ΑΡΙΣΤΟΤΕΛΗΣ"</t>
  </si>
  <si>
    <t>ΚΕΡΚΥΡΑ "ΙΩΑΝΝΗΣ ΚΑΠΟΔΙΣΤΡΙΑΣ"</t>
  </si>
  <si>
    <t>ΚΕΦΑΛΛΗΝΙΑ</t>
  </si>
  <si>
    <t>ΚΟΖΑΝΗ "ΦΙΛΙΠΠΟΣ"</t>
  </si>
  <si>
    <t>ΚΥΘΗΡΑ "ΑΛΕΞΑΝΔΡΟΣ ΩΝΑΣΗΣ"</t>
  </si>
  <si>
    <t>ΚΩΣ "ΙΠΠΟΚΡΑΤΗΣ"</t>
  </si>
  <si>
    <t>ΛΕΡΟΣ</t>
  </si>
  <si>
    <t>ΛΗΜΝΟΣ "ΗΦΑΙΣΤΟΣ"</t>
  </si>
  <si>
    <t>ΜΗΛΟΣ</t>
  </si>
  <si>
    <t>ΜΥΚΟΝΟΣ</t>
  </si>
  <si>
    <t>ΜΥΤΙΛΗΝΗ "ΟΔΥΣΣΕΑΣ ΕΛΥΤΗΣ"</t>
  </si>
  <si>
    <t>ΝΑΞΟΣ</t>
  </si>
  <si>
    <t>ΠΑΡΟΣ</t>
  </si>
  <si>
    <t>ΡΟΔΟΣ "ΔΙΑΓΟΡΑΣ"</t>
  </si>
  <si>
    <t>ΣΑΜΟΣ "ΑΡΙΣΤΑΡΧΟΣ Ο ΣΑΜΙΟΣ"</t>
  </si>
  <si>
    <t>ΣΑΝΤΟΡΙΝΗ</t>
  </si>
  <si>
    <t>ΣΗΤΕΙΑ</t>
  </si>
  <si>
    <t>ΣΚΙΑΘΟΣ "ΑΛΕΞΑΝΔΡΟΣ ΠΑΠΑΔΙΑΜΑΝΤΗΣ"</t>
  </si>
  <si>
    <t>ΣΚΥΡΟΣ</t>
  </si>
  <si>
    <t>ΧΑΝΙΑ "ΙΩΑΝΝΗΣ ΔΑΣΚΑΛΟΓΙΑΝΝΗΣ"</t>
  </si>
  <si>
    <t>ΧΙΟΣ "ΟΜΗΡΟΣ"</t>
  </si>
  <si>
    <t xml:space="preserve">ΑΘΗΝΑΙ "ΕΛΕΥΘΕΡΙΟΣ ΒΕΝΙΖΕΛΟΣ"   </t>
  </si>
  <si>
    <t>ΠΤΗΣΕΙΣ</t>
  </si>
  <si>
    <t>Αφίξεις</t>
  </si>
  <si>
    <t>Αναχωρ.</t>
  </si>
  <si>
    <t>ΑΕΡΟΛΙΜΕΝΕΣ</t>
  </si>
  <si>
    <t>ΣΥΡΟΣ "ΔΗΜΗΤΡΙΟΣ ΒΙΚΕΛΑΣ"</t>
  </si>
  <si>
    <t>Ποσοστιαία Μεταβολή (%)</t>
  </si>
  <si>
    <t>Ποσοστιαία Μεταβολή(%)</t>
  </si>
  <si>
    <t>Αφ/Αναχ</t>
  </si>
  <si>
    <t>ΣΥΝΟΛΟ</t>
  </si>
  <si>
    <t>ΠΟΣΟΣΤΟ (%)</t>
  </si>
  <si>
    <t xml:space="preserve">ΙΟΥΛΙΟΣ 2020 - ΠΡΟΣΩΡΙΝΑ ΣΤΟΙΧΕΙΑ </t>
  </si>
  <si>
    <t>ΚΙΝΗΣΗ ΑΕΡΟΛΙΜΕΝΩΝ</t>
  </si>
  <si>
    <t>ΕΞΩΤΕΡΙΚΟΥ</t>
  </si>
  <si>
    <t xml:space="preserve">ΑΥΓΟΥΣΤΟΣ 2020 - ΠΡΟΣΩΡΙΝΑ ΣΤΟΙΧΕΙΑ </t>
  </si>
  <si>
    <t xml:space="preserve">ΣΕΠΤΕΜΒΡΙΟΣ 2020 - ΠΡΟΣΩΡΙΝΑ ΣΤΟΙΧΕΙΑ </t>
  </si>
  <si>
    <t xml:space="preserve">ΟΚΤΩΒΡΙΟΣ 2020 - ΠΡΟΣΩΡΙΝΑ ΣΤΟΙΧΕΙΑ </t>
  </si>
  <si>
    <t xml:space="preserve">ΝΟΕΜΒΡΙΟΣ 2020 - ΠΡΟΣΩΡΙΝΑ ΣΤΟΙΧΕΙΑ </t>
  </si>
  <si>
    <t xml:space="preserve">ΔΕΚΕΜΒΡΙΟΣ 2020 - ΠΡΟΣΩΡΙΝΑ ΣΤΟΙΧΕΙΑ </t>
  </si>
  <si>
    <t>Πηγές: Αναφορές αερολιμένων ΥΠΑ, AIA, Fraport-Greece</t>
  </si>
  <si>
    <t xml:space="preserve">                ΥΠΟΥΡΓΕΙΟ ΥΠΟΔΟΜΩΝ ΚΑΙ ΜΕΤΑΦΟΡΩΝ</t>
  </si>
  <si>
    <t xml:space="preserve">                                ΕΛΛΗΝΙΚΗ ΔΗΜΟΚΡΑΤΙΑ</t>
  </si>
  <si>
    <t xml:space="preserve">                     ΥΠΗΡΕΣΙΑ ΠΟΛΙΤΙΚΗΣ ΑΕΡΟΠΟΡΙΑΣ</t>
  </si>
  <si>
    <t xml:space="preserve">ΙΑΝΟΥΑΡΙΟΣ 2020 - ΟΡΙΣΤΙΚΑ ΣΤΟΙΧΕΙΑ </t>
  </si>
  <si>
    <t xml:space="preserve">ΦΕΒΡΟΥΑΡΙΟΣ 2020 - ΟΡΙΣΤΙΚΑ ΣΤΟΙΧΕΙΑ </t>
  </si>
  <si>
    <t>ΦΕΒΡΟΥΑΡΙΟΣ 2019 (Οριστικά)</t>
  </si>
  <si>
    <t>ΦΕΒΡΟΥΑΡΙΟΣ 2020 (Οριστικά)</t>
  </si>
  <si>
    <t>ΙΑΝΟΥΑΡΙΟΣ 2019 (Οριστικά)</t>
  </si>
  <si>
    <t>ΙΑΝΟΥΑΡΙΟΣ 2020 (Οριστικά)</t>
  </si>
  <si>
    <t>ΙΟΥΛΙΟΣ  2019 (Οριστικά)</t>
  </si>
  <si>
    <t>ΙΟΥΛΙΟΣ  2020 (Προσωρινά)</t>
  </si>
  <si>
    <t>ΑΥΓΟΥΣΤΟΣ  2019 (Οριστικά)</t>
  </si>
  <si>
    <t>ΑΥΓΟΥΣΤΟΣ  2020 (Προσωρινά)</t>
  </si>
  <si>
    <t>ΣΕΠΤΕΜΒΡΙΟΣ  2019 (Οριστικά)</t>
  </si>
  <si>
    <t>ΣΕΠΤΕΜΒΡΙΟΣ  2020 (Προσωρινά)</t>
  </si>
  <si>
    <t>2019 (Οριστικά)</t>
  </si>
  <si>
    <t>2020 (Προσωρινά)</t>
  </si>
  <si>
    <t xml:space="preserve">ΜΑΡΤΙΟΣ 2020 - ΟΡΙΣΤΙΚΑ ΣΤΟΙΧΕΙΑ </t>
  </si>
  <si>
    <t>ΜΑΡΤΙΟΣ 2019 (Οριστικά)</t>
  </si>
  <si>
    <t>ΜΑΡΤΙΟΣ 2020 (Οριστικά)</t>
  </si>
  <si>
    <t>ΟΚΤΩΒΡΙΟΣ  2019 (Οριστικά)</t>
  </si>
  <si>
    <t>ΟΚΤΩΒΡΙΟΣ  2020 (Προσωρινά)</t>
  </si>
  <si>
    <t xml:space="preserve">ΑΠΡΙΛΙΟΣ 2020 - ΟΡΙΣΤΙΚΑ ΣΤΟΙΧΕΙΑ </t>
  </si>
  <si>
    <t>ΑΠΡΙΛΙΟΣ  2019 (Οριστικά)</t>
  </si>
  <si>
    <t>ΑΠΡΙΛΙΟΣ  2020 (Οριστικά))</t>
  </si>
  <si>
    <t xml:space="preserve">ΜΑΪΟΣ 2020 - ΟΡΙΣΤΙΚΑ ΣΤΟΙΧΕΙΑ </t>
  </si>
  <si>
    <t>ΜΑΙΟΣ  2019 (Οριστικά)</t>
  </si>
  <si>
    <t>ΜΑΙΟΣ  2020 (Οριστικά)</t>
  </si>
  <si>
    <t xml:space="preserve">ΙΟΥΝΙΟΣ 2020 - ΟΡΙΣΤΙΚΑ ΣΤΟΙΧΕΙΑ </t>
  </si>
  <si>
    <t>ΙΟΥΝΙΟΣ  2020 (Οριστικά)</t>
  </si>
  <si>
    <t>ΙΟΥΝΙΟΣ  2019 (Οριστικά)</t>
  </si>
  <si>
    <t>ΝΟΕΜΒΡΙΟΣ  2019 (Οριστικά)</t>
  </si>
  <si>
    <t>ΝΟΕΜΒΡΙΟΣ  2020 (Προσωρινά)</t>
  </si>
  <si>
    <t>ΔΕΚΕΜΒΡΙΟΣ  2019 (Οριστικά)</t>
  </si>
  <si>
    <t>ΔΕΚΕΜΒΡΙΟΣ  2020 (Προσωρινά)</t>
  </si>
  <si>
    <t xml:space="preserve">2020 - ΣΥΝΟΛΙΚΑ ΤΡΕΧΟΝΤΑ ΣΤΟΙΧΕΙΑ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</si>
</sst>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0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Arial Greek"/>
      <charset val="161"/>
    </font>
    <font>
      <b/>
      <i/>
      <sz val="10"/>
      <name val="Arial"/>
      <family val="2"/>
    </font>
    <font>
      <sz val="11"/>
      <name val="Arial"/>
      <family val="2"/>
    </font>
    <font>
      <sz val="12"/>
      <name val="Arial"/>
      <family val="2"/>
      <charset val="161"/>
    </font>
    <font>
      <b/>
      <sz val="14"/>
      <name val="Arial"/>
      <family val="2"/>
      <charset val="161"/>
    </font>
    <font>
      <sz val="13"/>
      <name val="Arial"/>
      <family val="2"/>
      <charset val="161"/>
    </font>
    <font>
      <sz val="13"/>
      <name val="Arial Greek"/>
      <charset val="161"/>
    </font>
    <font>
      <sz val="12"/>
      <color theme="0"/>
      <name val="Arial"/>
      <family val="2"/>
      <charset val="161"/>
    </font>
    <font>
      <sz val="13"/>
      <color theme="0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rgb="FF7030A0"/>
      <name val="Arial Greek"/>
      <charset val="161"/>
    </font>
    <font>
      <i/>
      <sz val="14"/>
      <color rgb="FF7030A0"/>
      <name val="Arial"/>
      <family val="2"/>
      <charset val="161"/>
    </font>
    <font>
      <sz val="13"/>
      <color theme="0"/>
      <name val="Arial Greek"/>
      <charset val="161"/>
    </font>
    <font>
      <sz val="13"/>
      <color rgb="FF7030A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4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0" fontId="0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/>
    <xf numFmtId="0" fontId="9" fillId="0" borderId="0" xfId="0" applyFont="1" applyBorder="1" applyAlignment="1"/>
    <xf numFmtId="0" fontId="11" fillId="0" borderId="0" xfId="0" quotePrefix="1" applyFont="1" applyBorder="1"/>
    <xf numFmtId="0" fontId="11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"/>
    </xf>
    <xf numFmtId="165" fontId="11" fillId="0" borderId="0" xfId="0" applyNumberFormat="1" applyFont="1" applyBorder="1"/>
    <xf numFmtId="0" fontId="11" fillId="2" borderId="0" xfId="0" applyFont="1" applyFill="1" applyBorder="1"/>
    <xf numFmtId="3" fontId="11" fillId="0" borderId="0" xfId="0" applyNumberFormat="1" applyFont="1" applyBorder="1"/>
    <xf numFmtId="3" fontId="11" fillId="2" borderId="0" xfId="0" applyNumberFormat="1" applyFont="1" applyFill="1" applyBorder="1"/>
    <xf numFmtId="3" fontId="11" fillId="0" borderId="0" xfId="0" applyNumberFormat="1" applyFont="1" applyBorder="1" applyAlignment="1"/>
    <xf numFmtId="0" fontId="0" fillId="4" borderId="0" xfId="0" applyFill="1" applyBorder="1"/>
    <xf numFmtId="3" fontId="11" fillId="4" borderId="0" xfId="0" applyNumberFormat="1" applyFont="1" applyFill="1" applyBorder="1"/>
    <xf numFmtId="165" fontId="11" fillId="4" borderId="0" xfId="0" applyNumberFormat="1" applyFont="1" applyFill="1" applyBorder="1"/>
    <xf numFmtId="0" fontId="12" fillId="0" borderId="0" xfId="0" applyFont="1" applyBorder="1"/>
    <xf numFmtId="3" fontId="11" fillId="0" borderId="0" xfId="0" quotePrefix="1" applyNumberFormat="1" applyFont="1" applyBorder="1"/>
    <xf numFmtId="3" fontId="11" fillId="0" borderId="0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 applyBorder="1"/>
    <xf numFmtId="0" fontId="15" fillId="4" borderId="0" xfId="0" applyFont="1" applyFill="1" applyBorder="1"/>
    <xf numFmtId="165" fontId="12" fillId="0" borderId="0" xfId="0" applyNumberFormat="1" applyFont="1" applyBorder="1"/>
    <xf numFmtId="165" fontId="12" fillId="2" borderId="0" xfId="0" applyNumberFormat="1" applyFont="1" applyFill="1" applyBorder="1"/>
    <xf numFmtId="3" fontId="11" fillId="0" borderId="0" xfId="1" applyNumberFormat="1" applyFont="1" applyBorder="1"/>
    <xf numFmtId="165" fontId="11" fillId="0" borderId="0" xfId="1" applyNumberFormat="1" applyFont="1" applyBorder="1"/>
    <xf numFmtId="0" fontId="16" fillId="4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0" fontId="0" fillId="0" borderId="1" xfId="0" applyBorder="1"/>
    <xf numFmtId="0" fontId="13" fillId="3" borderId="2" xfId="0" applyFont="1" applyFill="1" applyBorder="1"/>
    <xf numFmtId="0" fontId="14" fillId="3" borderId="2" xfId="0" applyFont="1" applyFill="1" applyBorder="1" applyAlignment="1">
      <alignment horizontal="center"/>
    </xf>
    <xf numFmtId="0" fontId="11" fillId="0" borderId="2" xfId="0" applyFont="1" applyBorder="1"/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2" xfId="0" applyFont="1" applyFill="1" applyBorder="1"/>
    <xf numFmtId="3" fontId="14" fillId="3" borderId="0" xfId="0" applyNumberFormat="1" applyFont="1" applyFill="1" applyBorder="1"/>
    <xf numFmtId="3" fontId="14" fillId="3" borderId="2" xfId="0" applyNumberFormat="1" applyFont="1" applyFill="1" applyBorder="1"/>
    <xf numFmtId="165" fontId="18" fillId="3" borderId="0" xfId="0" applyNumberFormat="1" applyFont="1" applyFill="1" applyBorder="1"/>
    <xf numFmtId="0" fontId="19" fillId="0" borderId="0" xfId="0" applyFont="1" applyBorder="1"/>
    <xf numFmtId="0" fontId="14" fillId="3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3" fontId="0" fillId="0" borderId="0" xfId="0" applyNumberFormat="1" applyBorder="1"/>
    <xf numFmtId="0" fontId="14" fillId="3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5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952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5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952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6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952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6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952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4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4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4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952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7938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oleObject" Target="../embeddings/oleObject2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oleObject" Target="../embeddings/oleObject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oleObject" Target="../embeddings/oleObject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oleObject" Target="../embeddings/oleObject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5.bin"/><Relationship Id="rId5" Type="http://schemas.openxmlformats.org/officeDocument/2006/relationships/oleObject" Target="../embeddings/oleObject4.bin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13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7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21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0.bin"/><Relationship Id="rId5" Type="http://schemas.openxmlformats.org/officeDocument/2006/relationships/oleObject" Target="../embeddings/oleObject19.bin"/><Relationship Id="rId4" Type="http://schemas.openxmlformats.org/officeDocument/2006/relationships/oleObject" Target="../embeddings/oleObject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oleObject2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oleObject" Target="../embeddings/oleObject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oleObject" Target="../embeddings/oleObject2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L57"/>
  <sheetViews>
    <sheetView zoomScale="80" zoomScaleNormal="80" workbookViewId="0">
      <pane ySplit="6" topLeftCell="A7" activePane="bottomLeft" state="frozen"/>
      <selection pane="bottomLeft" activeCell="O16" sqref="O16"/>
    </sheetView>
  </sheetViews>
  <sheetFormatPr defaultColWidth="8.7109375" defaultRowHeight="12.75"/>
  <cols>
    <col min="1" max="1" width="38.5703125" style="2" customWidth="1"/>
    <col min="2" max="11" width="13.5703125" style="2" customWidth="1"/>
    <col min="12" max="16384" width="8.7109375" style="2"/>
  </cols>
  <sheetData>
    <row r="1" spans="1:12" ht="15" customHeight="1">
      <c r="A1" s="37" t="s">
        <v>63</v>
      </c>
      <c r="B1" s="11"/>
      <c r="C1" s="11"/>
      <c r="D1" s="11"/>
      <c r="E1" s="12"/>
      <c r="F1" s="53" t="s">
        <v>54</v>
      </c>
      <c r="G1"/>
      <c r="H1" s="13"/>
      <c r="I1" s="13"/>
    </row>
    <row r="2" spans="1:12" ht="15" customHeight="1">
      <c r="A2" s="37" t="s">
        <v>62</v>
      </c>
      <c r="B2" s="12"/>
      <c r="C2" s="12"/>
      <c r="D2" s="12"/>
      <c r="E2" s="12"/>
      <c r="F2" s="54" t="s">
        <v>65</v>
      </c>
      <c r="G2"/>
      <c r="H2" s="13"/>
      <c r="I2" s="13"/>
    </row>
    <row r="3" spans="1:12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  <c r="L3" s="28"/>
    </row>
    <row r="4" spans="1:12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  <c r="L4" s="28"/>
    </row>
    <row r="5" spans="1:12" ht="15" customHeight="1">
      <c r="A5" s="57" t="s">
        <v>46</v>
      </c>
      <c r="B5" s="56" t="s">
        <v>43</v>
      </c>
      <c r="C5" s="72" t="s">
        <v>1</v>
      </c>
      <c r="D5" s="73"/>
      <c r="E5" s="56" t="s">
        <v>43</v>
      </c>
      <c r="F5" s="72" t="s">
        <v>1</v>
      </c>
      <c r="G5" s="73"/>
      <c r="H5" s="56" t="s">
        <v>43</v>
      </c>
      <c r="I5" s="57" t="s">
        <v>1</v>
      </c>
      <c r="J5" s="56" t="s">
        <v>43</v>
      </c>
      <c r="K5" s="56" t="s">
        <v>1</v>
      </c>
      <c r="L5" s="28"/>
    </row>
    <row r="6" spans="1:12" ht="15" customHeight="1">
      <c r="A6" s="47"/>
      <c r="B6" s="56" t="s">
        <v>50</v>
      </c>
      <c r="C6" s="56" t="s">
        <v>44</v>
      </c>
      <c r="D6" s="57" t="s">
        <v>45</v>
      </c>
      <c r="E6" s="56" t="s">
        <v>50</v>
      </c>
      <c r="F6" s="56" t="s">
        <v>44</v>
      </c>
      <c r="G6" s="57" t="s">
        <v>45</v>
      </c>
      <c r="H6" s="56" t="s">
        <v>50</v>
      </c>
      <c r="I6" s="57" t="s">
        <v>50</v>
      </c>
      <c r="J6" s="56" t="s">
        <v>50</v>
      </c>
      <c r="K6" s="56" t="s">
        <v>50</v>
      </c>
      <c r="L6" s="28"/>
    </row>
    <row r="7" spans="1:12" ht="15" customHeight="1">
      <c r="A7" s="39" t="s">
        <v>42</v>
      </c>
      <c r="B7" s="29">
        <v>5352</v>
      </c>
      <c r="C7" s="29">
        <v>221200</v>
      </c>
      <c r="D7" s="29">
        <v>212399</v>
      </c>
      <c r="E7" s="29">
        <v>8276</v>
      </c>
      <c r="F7" s="29">
        <v>497820</v>
      </c>
      <c r="G7" s="29">
        <v>528019</v>
      </c>
      <c r="H7" s="29">
        <f t="shared" ref="H7:H45" si="0">B7+E7</f>
        <v>13628</v>
      </c>
      <c r="I7" s="29">
        <f t="shared" ref="I7:I45" si="1">C7+D7+F7+G7</f>
        <v>1459438</v>
      </c>
      <c r="J7" s="30">
        <f>H7/$H$47</f>
        <v>0.59510917030567689</v>
      </c>
      <c r="K7" s="30">
        <f>I7/$I$47</f>
        <v>0.64772251178776341</v>
      </c>
      <c r="L7" s="28"/>
    </row>
    <row r="8" spans="1:12" ht="15" customHeight="1">
      <c r="A8" s="39" t="s">
        <v>7</v>
      </c>
      <c r="B8" s="29">
        <v>44</v>
      </c>
      <c r="C8" s="29">
        <v>22</v>
      </c>
      <c r="D8" s="29">
        <v>14</v>
      </c>
      <c r="E8" s="29">
        <v>1</v>
      </c>
      <c r="F8" s="29">
        <v>5</v>
      </c>
      <c r="G8" s="29">
        <v>0</v>
      </c>
      <c r="H8" s="29">
        <f t="shared" si="0"/>
        <v>45</v>
      </c>
      <c r="I8" s="29">
        <f t="shared" si="1"/>
        <v>41</v>
      </c>
      <c r="J8" s="30">
        <f t="shared" ref="J8:J45" si="2">H8/$H$47</f>
        <v>1.9650655021834062E-3</v>
      </c>
      <c r="K8" s="30">
        <f t="shared" ref="K8:K45" si="3">I8/$I$47</f>
        <v>1.8196472192239959E-5</v>
      </c>
      <c r="L8" s="28"/>
    </row>
    <row r="9" spans="1:12" ht="15" customHeight="1">
      <c r="A9" s="39" t="s">
        <v>15</v>
      </c>
      <c r="B9" s="29">
        <v>244</v>
      </c>
      <c r="C9" s="29">
        <v>9512</v>
      </c>
      <c r="D9" s="29">
        <v>9748</v>
      </c>
      <c r="E9" s="29">
        <v>0</v>
      </c>
      <c r="F9" s="29">
        <v>0</v>
      </c>
      <c r="G9" s="29">
        <v>0</v>
      </c>
      <c r="H9" s="29">
        <f t="shared" si="0"/>
        <v>244</v>
      </c>
      <c r="I9" s="29">
        <f t="shared" si="1"/>
        <v>19260</v>
      </c>
      <c r="J9" s="30">
        <f t="shared" si="2"/>
        <v>1.0655021834061135E-2</v>
      </c>
      <c r="K9" s="30">
        <f t="shared" si="3"/>
        <v>8.5479037664034536E-3</v>
      </c>
      <c r="L9" s="28"/>
    </row>
    <row r="10" spans="1:12" ht="15" customHeight="1">
      <c r="A10" s="39" t="s">
        <v>6</v>
      </c>
      <c r="B10" s="29">
        <v>1</v>
      </c>
      <c r="C10" s="29">
        <v>0</v>
      </c>
      <c r="D10" s="29">
        <v>1</v>
      </c>
      <c r="E10" s="29">
        <v>1</v>
      </c>
      <c r="F10" s="29">
        <v>0</v>
      </c>
      <c r="G10" s="29">
        <v>0</v>
      </c>
      <c r="H10" s="29">
        <f t="shared" si="0"/>
        <v>2</v>
      </c>
      <c r="I10" s="29">
        <f t="shared" si="1"/>
        <v>1</v>
      </c>
      <c r="J10" s="30">
        <f t="shared" si="2"/>
        <v>8.733624454148471E-5</v>
      </c>
      <c r="K10" s="30">
        <f t="shared" si="3"/>
        <v>4.4381639493268191E-7</v>
      </c>
      <c r="L10" s="28"/>
    </row>
    <row r="11" spans="1:12" ht="15" customHeight="1">
      <c r="A11" s="39" t="s">
        <v>8</v>
      </c>
      <c r="B11" s="29">
        <v>46</v>
      </c>
      <c r="C11" s="29">
        <v>237</v>
      </c>
      <c r="D11" s="29">
        <v>211</v>
      </c>
      <c r="E11" s="29">
        <v>0</v>
      </c>
      <c r="F11" s="29">
        <v>0</v>
      </c>
      <c r="G11" s="29">
        <v>0</v>
      </c>
      <c r="H11" s="29">
        <f t="shared" si="0"/>
        <v>46</v>
      </c>
      <c r="I11" s="29">
        <f t="shared" si="1"/>
        <v>448</v>
      </c>
      <c r="J11" s="30">
        <f t="shared" si="2"/>
        <v>2.0087336244541485E-3</v>
      </c>
      <c r="K11" s="30">
        <f t="shared" si="3"/>
        <v>1.988297449298415E-4</v>
      </c>
      <c r="L11" s="28"/>
    </row>
    <row r="12" spans="1:12" ht="15" customHeight="1">
      <c r="A12" s="39" t="s">
        <v>14</v>
      </c>
      <c r="B12" s="29">
        <v>97</v>
      </c>
      <c r="C12" s="29">
        <v>1337</v>
      </c>
      <c r="D12" s="29">
        <v>1444</v>
      </c>
      <c r="E12" s="29">
        <v>1</v>
      </c>
      <c r="F12" s="29">
        <v>0</v>
      </c>
      <c r="G12" s="29">
        <v>0</v>
      </c>
      <c r="H12" s="29">
        <f t="shared" si="0"/>
        <v>98</v>
      </c>
      <c r="I12" s="29">
        <f t="shared" si="1"/>
        <v>2781</v>
      </c>
      <c r="J12" s="30">
        <f t="shared" si="2"/>
        <v>4.2794759825327509E-3</v>
      </c>
      <c r="K12" s="30">
        <f t="shared" si="3"/>
        <v>1.2342533943077885E-3</v>
      </c>
      <c r="L12" s="28"/>
    </row>
    <row r="13" spans="1:12" ht="15" customHeight="1">
      <c r="A13" s="39" t="s">
        <v>13</v>
      </c>
      <c r="B13" s="29">
        <v>870</v>
      </c>
      <c r="C13" s="29">
        <v>46972</v>
      </c>
      <c r="D13" s="29">
        <v>48585</v>
      </c>
      <c r="E13" s="29">
        <v>112</v>
      </c>
      <c r="F13" s="29">
        <v>1857</v>
      </c>
      <c r="G13" s="29">
        <v>718</v>
      </c>
      <c r="H13" s="29">
        <f t="shared" si="0"/>
        <v>982</v>
      </c>
      <c r="I13" s="29">
        <f t="shared" si="1"/>
        <v>98132</v>
      </c>
      <c r="J13" s="30">
        <f t="shared" si="2"/>
        <v>4.2882096069868994E-2</v>
      </c>
      <c r="K13" s="30">
        <f t="shared" si="3"/>
        <v>4.3552590467533944E-2</v>
      </c>
      <c r="L13" s="28"/>
    </row>
    <row r="14" spans="1:12" ht="15" customHeight="1">
      <c r="A14" s="39" t="s">
        <v>12</v>
      </c>
      <c r="B14" s="29">
        <v>1367</v>
      </c>
      <c r="C14" s="29">
        <v>74085</v>
      </c>
      <c r="D14" s="29">
        <v>79587</v>
      </c>
      <c r="E14" s="29">
        <v>1868</v>
      </c>
      <c r="F14" s="29">
        <v>116888</v>
      </c>
      <c r="G14" s="29">
        <v>130622</v>
      </c>
      <c r="H14" s="29">
        <f t="shared" si="0"/>
        <v>3235</v>
      </c>
      <c r="I14" s="29">
        <f t="shared" si="1"/>
        <v>401182</v>
      </c>
      <c r="J14" s="30">
        <f t="shared" si="2"/>
        <v>0.14126637554585153</v>
      </c>
      <c r="K14" s="30">
        <f t="shared" si="3"/>
        <v>0.1780511489518832</v>
      </c>
      <c r="L14" s="28"/>
    </row>
    <row r="15" spans="1:12" ht="15" customHeight="1">
      <c r="A15" s="39" t="s">
        <v>11</v>
      </c>
      <c r="B15" s="29">
        <v>68</v>
      </c>
      <c r="C15" s="29">
        <v>737</v>
      </c>
      <c r="D15" s="29">
        <v>941</v>
      </c>
      <c r="E15" s="29">
        <v>0</v>
      </c>
      <c r="F15" s="29">
        <v>0</v>
      </c>
      <c r="G15" s="29">
        <v>0</v>
      </c>
      <c r="H15" s="29">
        <f t="shared" si="0"/>
        <v>68</v>
      </c>
      <c r="I15" s="29">
        <f t="shared" si="1"/>
        <v>1678</v>
      </c>
      <c r="J15" s="30">
        <f t="shared" si="2"/>
        <v>2.9694323144104804E-3</v>
      </c>
      <c r="K15" s="30">
        <f t="shared" si="3"/>
        <v>7.4472391069704033E-4</v>
      </c>
      <c r="L15" s="28"/>
    </row>
    <row r="16" spans="1:12" ht="15" customHeight="1">
      <c r="A16" s="39" t="s">
        <v>10</v>
      </c>
      <c r="B16" s="29">
        <v>158</v>
      </c>
      <c r="C16" s="29">
        <v>3779</v>
      </c>
      <c r="D16" s="29">
        <v>4337</v>
      </c>
      <c r="E16" s="29">
        <v>2</v>
      </c>
      <c r="F16" s="29">
        <v>4</v>
      </c>
      <c r="G16" s="29">
        <v>0</v>
      </c>
      <c r="H16" s="29">
        <f t="shared" si="0"/>
        <v>160</v>
      </c>
      <c r="I16" s="29">
        <f t="shared" si="1"/>
        <v>8120</v>
      </c>
      <c r="J16" s="30">
        <f t="shared" si="2"/>
        <v>6.9868995633187774E-3</v>
      </c>
      <c r="K16" s="30">
        <f t="shared" si="3"/>
        <v>3.6037891268533772E-3</v>
      </c>
      <c r="L16" s="28"/>
    </row>
    <row r="17" spans="1:12" ht="15" customHeight="1">
      <c r="A17" s="39" t="s">
        <v>16</v>
      </c>
      <c r="B17" s="29">
        <v>85</v>
      </c>
      <c r="C17" s="29">
        <v>2247</v>
      </c>
      <c r="D17" s="29">
        <v>2585</v>
      </c>
      <c r="E17" s="29">
        <v>1</v>
      </c>
      <c r="F17" s="29">
        <v>0</v>
      </c>
      <c r="G17" s="29">
        <v>0</v>
      </c>
      <c r="H17" s="29">
        <f t="shared" si="0"/>
        <v>86</v>
      </c>
      <c r="I17" s="29">
        <f t="shared" si="1"/>
        <v>4832</v>
      </c>
      <c r="J17" s="30">
        <f t="shared" si="2"/>
        <v>3.7554585152838427E-3</v>
      </c>
      <c r="K17" s="30">
        <f t="shared" si="3"/>
        <v>2.144520820314719E-3</v>
      </c>
      <c r="L17" s="28"/>
    </row>
    <row r="18" spans="1:12" ht="15" customHeight="1">
      <c r="A18" s="39" t="s">
        <v>17</v>
      </c>
      <c r="B18" s="29">
        <v>26</v>
      </c>
      <c r="C18" s="29">
        <v>588</v>
      </c>
      <c r="D18" s="29">
        <v>788</v>
      </c>
      <c r="E18" s="29">
        <v>12</v>
      </c>
      <c r="F18" s="29">
        <v>2</v>
      </c>
      <c r="G18" s="29">
        <v>5</v>
      </c>
      <c r="H18" s="29">
        <f t="shared" si="0"/>
        <v>38</v>
      </c>
      <c r="I18" s="29">
        <f t="shared" si="1"/>
        <v>1383</v>
      </c>
      <c r="J18" s="30">
        <f t="shared" si="2"/>
        <v>1.6593886462882095E-3</v>
      </c>
      <c r="K18" s="30">
        <f t="shared" si="3"/>
        <v>6.1379807419189908E-4</v>
      </c>
      <c r="L18" s="28"/>
    </row>
    <row r="19" spans="1:12" ht="15" customHeight="1">
      <c r="A19" s="39" t="s">
        <v>4</v>
      </c>
      <c r="B19" s="29">
        <v>50</v>
      </c>
      <c r="C19" s="29">
        <v>205</v>
      </c>
      <c r="D19" s="29">
        <v>215</v>
      </c>
      <c r="E19" s="29">
        <v>0</v>
      </c>
      <c r="F19" s="29">
        <v>0</v>
      </c>
      <c r="G19" s="29">
        <v>0</v>
      </c>
      <c r="H19" s="29">
        <f t="shared" si="0"/>
        <v>50</v>
      </c>
      <c r="I19" s="29">
        <f t="shared" si="1"/>
        <v>420</v>
      </c>
      <c r="J19" s="30">
        <f t="shared" si="2"/>
        <v>2.1834061135371178E-3</v>
      </c>
      <c r="K19" s="30">
        <f t="shared" si="3"/>
        <v>1.8640288587172641E-4</v>
      </c>
      <c r="L19" s="28"/>
    </row>
    <row r="20" spans="1:12" ht="15" customHeight="1">
      <c r="A20" s="39" t="s">
        <v>18</v>
      </c>
      <c r="B20" s="29">
        <v>104</v>
      </c>
      <c r="C20" s="29">
        <v>1588</v>
      </c>
      <c r="D20" s="29">
        <v>1332</v>
      </c>
      <c r="E20" s="29">
        <v>0</v>
      </c>
      <c r="F20" s="29">
        <v>0</v>
      </c>
      <c r="G20" s="29">
        <v>0</v>
      </c>
      <c r="H20" s="29">
        <f t="shared" si="0"/>
        <v>104</v>
      </c>
      <c r="I20" s="29">
        <f t="shared" si="1"/>
        <v>2920</v>
      </c>
      <c r="J20" s="30">
        <f t="shared" si="2"/>
        <v>4.5414847161572049E-3</v>
      </c>
      <c r="K20" s="30">
        <f t="shared" si="3"/>
        <v>1.2959438732034311E-3</v>
      </c>
      <c r="L20" s="28"/>
    </row>
    <row r="21" spans="1:12" ht="15" customHeight="1">
      <c r="A21" s="38" t="s">
        <v>19</v>
      </c>
      <c r="B21" s="29">
        <v>26</v>
      </c>
      <c r="C21" s="29">
        <v>22</v>
      </c>
      <c r="D21" s="29">
        <v>49</v>
      </c>
      <c r="E21" s="29">
        <v>0</v>
      </c>
      <c r="F21" s="29">
        <v>0</v>
      </c>
      <c r="G21" s="29">
        <v>0</v>
      </c>
      <c r="H21" s="25">
        <f t="shared" si="0"/>
        <v>26</v>
      </c>
      <c r="I21" s="25">
        <f t="shared" si="1"/>
        <v>71</v>
      </c>
      <c r="J21" s="23">
        <f t="shared" si="2"/>
        <v>1.1353711790393012E-3</v>
      </c>
      <c r="K21" s="23">
        <f t="shared" si="3"/>
        <v>3.1510964040220416E-5</v>
      </c>
    </row>
    <row r="22" spans="1:12" ht="15" customHeight="1">
      <c r="A22" s="38" t="s">
        <v>20</v>
      </c>
      <c r="B22" s="29">
        <v>24</v>
      </c>
      <c r="C22" s="29">
        <v>65</v>
      </c>
      <c r="D22" s="29">
        <v>81</v>
      </c>
      <c r="E22" s="29">
        <v>0</v>
      </c>
      <c r="F22" s="29">
        <v>0</v>
      </c>
      <c r="G22" s="29">
        <v>0</v>
      </c>
      <c r="H22" s="25">
        <f t="shared" si="0"/>
        <v>24</v>
      </c>
      <c r="I22" s="25">
        <f t="shared" si="1"/>
        <v>146</v>
      </c>
      <c r="J22" s="23">
        <f t="shared" si="2"/>
        <v>1.0480349344978166E-3</v>
      </c>
      <c r="K22" s="23">
        <f t="shared" si="3"/>
        <v>6.4797193660171568E-5</v>
      </c>
    </row>
    <row r="23" spans="1:12" ht="15" customHeight="1">
      <c r="A23" s="38" t="s">
        <v>21</v>
      </c>
      <c r="B23" s="29">
        <v>26</v>
      </c>
      <c r="C23" s="29">
        <v>95</v>
      </c>
      <c r="D23" s="29">
        <v>177</v>
      </c>
      <c r="E23" s="29">
        <v>0</v>
      </c>
      <c r="F23" s="29">
        <v>0</v>
      </c>
      <c r="G23" s="29">
        <v>0</v>
      </c>
      <c r="H23" s="25">
        <f t="shared" si="0"/>
        <v>26</v>
      </c>
      <c r="I23" s="25">
        <f t="shared" si="1"/>
        <v>272</v>
      </c>
      <c r="J23" s="23">
        <f t="shared" si="2"/>
        <v>1.1353711790393012E-3</v>
      </c>
      <c r="K23" s="23">
        <f t="shared" si="3"/>
        <v>1.2071805942168948E-4</v>
      </c>
    </row>
    <row r="24" spans="1:12" ht="15" customHeight="1">
      <c r="A24" s="38" t="s">
        <v>22</v>
      </c>
      <c r="B24" s="29">
        <v>264</v>
      </c>
      <c r="C24" s="29">
        <v>10085</v>
      </c>
      <c r="D24" s="29">
        <v>10538</v>
      </c>
      <c r="E24" s="29">
        <v>14</v>
      </c>
      <c r="F24" s="29">
        <v>1</v>
      </c>
      <c r="G24" s="29">
        <v>0</v>
      </c>
      <c r="H24" s="25">
        <f t="shared" si="0"/>
        <v>278</v>
      </c>
      <c r="I24" s="25">
        <f t="shared" si="1"/>
        <v>20624</v>
      </c>
      <c r="J24" s="23">
        <f t="shared" si="2"/>
        <v>1.2139737991266376E-2</v>
      </c>
      <c r="K24" s="23">
        <f t="shared" si="3"/>
        <v>9.1532693290916328E-3</v>
      </c>
    </row>
    <row r="25" spans="1:12" ht="15" customHeight="1">
      <c r="A25" s="38" t="s">
        <v>23</v>
      </c>
      <c r="B25" s="29">
        <v>109</v>
      </c>
      <c r="C25" s="29">
        <v>1470</v>
      </c>
      <c r="D25" s="29">
        <v>1694</v>
      </c>
      <c r="E25" s="29">
        <v>3</v>
      </c>
      <c r="F25" s="29">
        <v>2</v>
      </c>
      <c r="G25" s="29">
        <v>4</v>
      </c>
      <c r="H25" s="25">
        <f t="shared" si="0"/>
        <v>112</v>
      </c>
      <c r="I25" s="25">
        <f t="shared" si="1"/>
        <v>3170</v>
      </c>
      <c r="J25" s="23">
        <f t="shared" si="2"/>
        <v>4.8908296943231443E-3</v>
      </c>
      <c r="K25" s="23">
        <f t="shared" si="3"/>
        <v>1.4068979719366018E-3</v>
      </c>
    </row>
    <row r="26" spans="1:12" ht="15" customHeight="1">
      <c r="A26" s="38" t="s">
        <v>24</v>
      </c>
      <c r="B26" s="29">
        <v>26</v>
      </c>
      <c r="C26" s="29">
        <v>83</v>
      </c>
      <c r="D26" s="29">
        <v>157</v>
      </c>
      <c r="E26" s="29">
        <v>0</v>
      </c>
      <c r="F26" s="29">
        <v>0</v>
      </c>
      <c r="G26" s="29">
        <v>0</v>
      </c>
      <c r="H26" s="25">
        <f t="shared" si="0"/>
        <v>26</v>
      </c>
      <c r="I26" s="25">
        <f t="shared" si="1"/>
        <v>240</v>
      </c>
      <c r="J26" s="23">
        <f t="shared" si="2"/>
        <v>1.1353711790393012E-3</v>
      </c>
      <c r="K26" s="23">
        <f t="shared" si="3"/>
        <v>1.0651593478384367E-4</v>
      </c>
    </row>
    <row r="27" spans="1:12" ht="15" customHeight="1">
      <c r="A27" s="38" t="s">
        <v>25</v>
      </c>
      <c r="B27" s="29">
        <v>36</v>
      </c>
      <c r="C27" s="29">
        <v>497</v>
      </c>
      <c r="D27" s="29">
        <v>588</v>
      </c>
      <c r="E27" s="29">
        <v>0</v>
      </c>
      <c r="F27" s="29">
        <v>0</v>
      </c>
      <c r="G27" s="29">
        <v>0</v>
      </c>
      <c r="H27" s="25">
        <f t="shared" si="0"/>
        <v>36</v>
      </c>
      <c r="I27" s="25">
        <f t="shared" si="1"/>
        <v>1085</v>
      </c>
      <c r="J27" s="23">
        <f t="shared" si="2"/>
        <v>1.5720524017467249E-3</v>
      </c>
      <c r="K27" s="23">
        <f t="shared" si="3"/>
        <v>4.8154078850195988E-4</v>
      </c>
    </row>
    <row r="28" spans="1:12" ht="15" customHeight="1">
      <c r="A28" s="38" t="s">
        <v>26</v>
      </c>
      <c r="B28" s="29">
        <v>294</v>
      </c>
      <c r="C28" s="29">
        <v>9113</v>
      </c>
      <c r="D28" s="29">
        <v>8474</v>
      </c>
      <c r="E28" s="29">
        <v>4</v>
      </c>
      <c r="F28" s="29">
        <v>0</v>
      </c>
      <c r="G28" s="29">
        <v>0</v>
      </c>
      <c r="H28" s="25">
        <f t="shared" si="0"/>
        <v>298</v>
      </c>
      <c r="I28" s="25">
        <f t="shared" si="1"/>
        <v>17587</v>
      </c>
      <c r="J28" s="23">
        <f t="shared" si="2"/>
        <v>1.3013100436681222E-2</v>
      </c>
      <c r="K28" s="23">
        <f t="shared" si="3"/>
        <v>7.8053989376810767E-3</v>
      </c>
    </row>
    <row r="29" spans="1:12" ht="15" customHeight="1">
      <c r="A29" s="38" t="s">
        <v>27</v>
      </c>
      <c r="B29" s="29">
        <v>60</v>
      </c>
      <c r="C29" s="29">
        <v>379</v>
      </c>
      <c r="D29" s="29">
        <v>465</v>
      </c>
      <c r="E29" s="29">
        <v>0</v>
      </c>
      <c r="F29" s="29">
        <v>0</v>
      </c>
      <c r="G29" s="29">
        <v>0</v>
      </c>
      <c r="H29" s="25">
        <f t="shared" si="0"/>
        <v>60</v>
      </c>
      <c r="I29" s="25">
        <f t="shared" si="1"/>
        <v>844</v>
      </c>
      <c r="J29" s="23">
        <f t="shared" si="2"/>
        <v>2.6200873362445414E-3</v>
      </c>
      <c r="K29" s="23">
        <f t="shared" si="3"/>
        <v>3.7458103732318352E-4</v>
      </c>
    </row>
    <row r="30" spans="1:12" ht="15" customHeight="1">
      <c r="A30" s="38" t="s">
        <v>28</v>
      </c>
      <c r="B30" s="29">
        <v>186</v>
      </c>
      <c r="C30" s="29">
        <v>2510</v>
      </c>
      <c r="D30" s="29">
        <v>2523</v>
      </c>
      <c r="E30" s="29">
        <v>0</v>
      </c>
      <c r="F30" s="29">
        <v>0</v>
      </c>
      <c r="G30" s="29">
        <v>0</v>
      </c>
      <c r="H30" s="25">
        <f t="shared" si="0"/>
        <v>186</v>
      </c>
      <c r="I30" s="25">
        <f t="shared" si="1"/>
        <v>5033</v>
      </c>
      <c r="J30" s="23">
        <f t="shared" si="2"/>
        <v>8.1222707423580787E-3</v>
      </c>
      <c r="K30" s="23">
        <f t="shared" si="3"/>
        <v>2.2337279156961882E-3</v>
      </c>
    </row>
    <row r="31" spans="1:12" ht="15" customHeight="1">
      <c r="A31" s="38" t="s">
        <v>29</v>
      </c>
      <c r="B31" s="29">
        <v>64</v>
      </c>
      <c r="C31" s="29">
        <v>910</v>
      </c>
      <c r="D31" s="29">
        <v>909</v>
      </c>
      <c r="E31" s="29">
        <v>0</v>
      </c>
      <c r="F31" s="29">
        <v>0</v>
      </c>
      <c r="G31" s="29">
        <v>0</v>
      </c>
      <c r="H31" s="25">
        <f t="shared" si="0"/>
        <v>64</v>
      </c>
      <c r="I31" s="25">
        <f t="shared" si="1"/>
        <v>1819</v>
      </c>
      <c r="J31" s="23">
        <f t="shared" si="2"/>
        <v>2.7947598253275107E-3</v>
      </c>
      <c r="K31" s="23">
        <f t="shared" si="3"/>
        <v>8.0730202238254848E-4</v>
      </c>
    </row>
    <row r="32" spans="1:12" ht="15" customHeight="1">
      <c r="A32" s="38" t="s">
        <v>30</v>
      </c>
      <c r="B32" s="29">
        <v>127</v>
      </c>
      <c r="C32" s="29">
        <v>3552</v>
      </c>
      <c r="D32" s="29">
        <v>3533</v>
      </c>
      <c r="E32" s="29">
        <v>3</v>
      </c>
      <c r="F32" s="29">
        <v>5</v>
      </c>
      <c r="G32" s="29">
        <v>5</v>
      </c>
      <c r="H32" s="25">
        <f t="shared" si="0"/>
        <v>130</v>
      </c>
      <c r="I32" s="25">
        <f t="shared" si="1"/>
        <v>7095</v>
      </c>
      <c r="J32" s="23">
        <f t="shared" si="2"/>
        <v>5.6768558951965069E-3</v>
      </c>
      <c r="K32" s="23">
        <f t="shared" si="3"/>
        <v>3.1488773220473784E-3</v>
      </c>
    </row>
    <row r="33" spans="1:11" ht="15" customHeight="1">
      <c r="A33" s="38" t="s">
        <v>31</v>
      </c>
      <c r="B33" s="29">
        <v>452</v>
      </c>
      <c r="C33" s="29">
        <v>12481</v>
      </c>
      <c r="D33" s="29">
        <v>12707</v>
      </c>
      <c r="E33" s="29">
        <v>2</v>
      </c>
      <c r="F33" s="29">
        <v>20</v>
      </c>
      <c r="G33" s="29">
        <v>26</v>
      </c>
      <c r="H33" s="25">
        <f t="shared" si="0"/>
        <v>454</v>
      </c>
      <c r="I33" s="25">
        <f t="shared" si="1"/>
        <v>25234</v>
      </c>
      <c r="J33" s="23">
        <f t="shared" si="2"/>
        <v>1.9825327510917031E-2</v>
      </c>
      <c r="K33" s="23">
        <f t="shared" si="3"/>
        <v>1.1199262909731295E-2</v>
      </c>
    </row>
    <row r="34" spans="1:11" ht="15" customHeight="1">
      <c r="A34" s="38" t="s">
        <v>32</v>
      </c>
      <c r="B34" s="29">
        <v>106</v>
      </c>
      <c r="C34" s="29">
        <v>1307</v>
      </c>
      <c r="D34" s="29">
        <v>1595</v>
      </c>
      <c r="E34" s="29">
        <v>0</v>
      </c>
      <c r="F34" s="29">
        <v>0</v>
      </c>
      <c r="G34" s="29">
        <v>0</v>
      </c>
      <c r="H34" s="25">
        <f t="shared" si="0"/>
        <v>106</v>
      </c>
      <c r="I34" s="25">
        <f t="shared" si="1"/>
        <v>2902</v>
      </c>
      <c r="J34" s="23">
        <f t="shared" si="2"/>
        <v>4.6288209606986904E-3</v>
      </c>
      <c r="K34" s="23">
        <f t="shared" si="3"/>
        <v>1.2879551780946429E-3</v>
      </c>
    </row>
    <row r="35" spans="1:11" ht="15" customHeight="1">
      <c r="A35" s="38" t="s">
        <v>9</v>
      </c>
      <c r="B35" s="29">
        <v>2</v>
      </c>
      <c r="C35" s="29">
        <v>38</v>
      </c>
      <c r="D35" s="29">
        <v>0</v>
      </c>
      <c r="E35" s="29">
        <v>0</v>
      </c>
      <c r="F35" s="29">
        <v>0</v>
      </c>
      <c r="G35" s="29">
        <v>0</v>
      </c>
      <c r="H35" s="25">
        <f t="shared" si="0"/>
        <v>2</v>
      </c>
      <c r="I35" s="25">
        <f t="shared" si="1"/>
        <v>38</v>
      </c>
      <c r="J35" s="23">
        <f t="shared" si="2"/>
        <v>8.733624454148471E-5</v>
      </c>
      <c r="K35" s="23">
        <f t="shared" si="3"/>
        <v>1.6865023007441914E-5</v>
      </c>
    </row>
    <row r="36" spans="1:11" ht="15" customHeight="1">
      <c r="A36" s="38" t="s">
        <v>33</v>
      </c>
      <c r="B36" s="29">
        <v>96</v>
      </c>
      <c r="C36" s="29">
        <v>2093</v>
      </c>
      <c r="D36" s="29">
        <v>2432</v>
      </c>
      <c r="E36" s="29">
        <v>0</v>
      </c>
      <c r="F36" s="29">
        <v>0</v>
      </c>
      <c r="G36" s="29">
        <v>0</v>
      </c>
      <c r="H36" s="25">
        <f t="shared" si="0"/>
        <v>96</v>
      </c>
      <c r="I36" s="25">
        <f t="shared" si="1"/>
        <v>4525</v>
      </c>
      <c r="J36" s="23">
        <f t="shared" si="2"/>
        <v>4.1921397379912663E-3</v>
      </c>
      <c r="K36" s="23">
        <f t="shared" si="3"/>
        <v>2.0082691870703857E-3</v>
      </c>
    </row>
    <row r="37" spans="1:11" ht="15" customHeight="1">
      <c r="A37" s="38" t="s">
        <v>34</v>
      </c>
      <c r="B37" s="29">
        <v>471</v>
      </c>
      <c r="C37" s="29">
        <v>27182</v>
      </c>
      <c r="D37" s="29">
        <v>25210</v>
      </c>
      <c r="E37" s="29">
        <v>4</v>
      </c>
      <c r="F37" s="29">
        <v>6</v>
      </c>
      <c r="G37" s="29">
        <v>5</v>
      </c>
      <c r="H37" s="25">
        <f t="shared" si="0"/>
        <v>475</v>
      </c>
      <c r="I37" s="25">
        <f t="shared" si="1"/>
        <v>52403</v>
      </c>
      <c r="J37" s="23">
        <f t="shared" si="2"/>
        <v>2.074235807860262E-2</v>
      </c>
      <c r="K37" s="23">
        <f t="shared" si="3"/>
        <v>2.3257310543657331E-2</v>
      </c>
    </row>
    <row r="38" spans="1:11" ht="15" customHeight="1">
      <c r="A38" s="38" t="s">
        <v>35</v>
      </c>
      <c r="B38" s="29">
        <v>278</v>
      </c>
      <c r="C38" s="29">
        <v>6233</v>
      </c>
      <c r="D38" s="29">
        <v>5496</v>
      </c>
      <c r="E38" s="29">
        <v>0</v>
      </c>
      <c r="F38" s="29">
        <v>0</v>
      </c>
      <c r="G38" s="29">
        <v>0</v>
      </c>
      <c r="H38" s="25">
        <f t="shared" si="0"/>
        <v>278</v>
      </c>
      <c r="I38" s="25">
        <f t="shared" si="1"/>
        <v>11729</v>
      </c>
      <c r="J38" s="23">
        <f t="shared" si="2"/>
        <v>1.2139737991266376E-2</v>
      </c>
      <c r="K38" s="23">
        <f t="shared" si="3"/>
        <v>5.2055224961654262E-3</v>
      </c>
    </row>
    <row r="39" spans="1:11" ht="15" customHeight="1">
      <c r="A39" s="38" t="s">
        <v>36</v>
      </c>
      <c r="B39" s="29">
        <v>455</v>
      </c>
      <c r="C39" s="29">
        <v>14494</v>
      </c>
      <c r="D39" s="29">
        <v>14665</v>
      </c>
      <c r="E39" s="29">
        <v>1</v>
      </c>
      <c r="F39" s="29">
        <v>0</v>
      </c>
      <c r="G39" s="29">
        <v>0</v>
      </c>
      <c r="H39" s="25">
        <f t="shared" si="0"/>
        <v>456</v>
      </c>
      <c r="I39" s="25">
        <f t="shared" si="1"/>
        <v>29159</v>
      </c>
      <c r="J39" s="23">
        <f t="shared" si="2"/>
        <v>1.9912663755458516E-2</v>
      </c>
      <c r="K39" s="23">
        <f t="shared" si="3"/>
        <v>1.2941242259842072E-2</v>
      </c>
    </row>
    <row r="40" spans="1:11" ht="15" customHeight="1">
      <c r="A40" s="38" t="s">
        <v>37</v>
      </c>
      <c r="B40" s="29">
        <v>60</v>
      </c>
      <c r="C40" s="29">
        <v>458</v>
      </c>
      <c r="D40" s="29">
        <v>561</v>
      </c>
      <c r="E40" s="29">
        <v>0</v>
      </c>
      <c r="F40" s="29">
        <v>0</v>
      </c>
      <c r="G40" s="29">
        <v>0</v>
      </c>
      <c r="H40" s="25">
        <f t="shared" si="0"/>
        <v>60</v>
      </c>
      <c r="I40" s="25">
        <f t="shared" si="1"/>
        <v>1019</v>
      </c>
      <c r="J40" s="23">
        <f t="shared" si="2"/>
        <v>2.6200873362445414E-3</v>
      </c>
      <c r="K40" s="23">
        <f t="shared" si="3"/>
        <v>4.5224890643640286E-4</v>
      </c>
    </row>
    <row r="41" spans="1:11" ht="15" customHeight="1">
      <c r="A41" s="38" t="s">
        <v>38</v>
      </c>
      <c r="B41" s="29">
        <v>44</v>
      </c>
      <c r="C41" s="29">
        <v>556</v>
      </c>
      <c r="D41" s="29">
        <v>494</v>
      </c>
      <c r="E41" s="29">
        <v>0</v>
      </c>
      <c r="F41" s="29">
        <v>0</v>
      </c>
      <c r="G41" s="29">
        <v>0</v>
      </c>
      <c r="H41" s="25">
        <f t="shared" si="0"/>
        <v>44</v>
      </c>
      <c r="I41" s="25">
        <f t="shared" si="1"/>
        <v>1050</v>
      </c>
      <c r="J41" s="23">
        <f t="shared" si="2"/>
        <v>1.9213973799126639E-3</v>
      </c>
      <c r="K41" s="23">
        <f t="shared" si="3"/>
        <v>4.6600721467931604E-4</v>
      </c>
    </row>
    <row r="42" spans="1:11" ht="15" customHeight="1">
      <c r="A42" s="38" t="s">
        <v>39</v>
      </c>
      <c r="B42" s="29">
        <v>47</v>
      </c>
      <c r="C42" s="29">
        <v>136</v>
      </c>
      <c r="D42" s="29">
        <v>252</v>
      </c>
      <c r="E42" s="29">
        <v>0</v>
      </c>
      <c r="F42" s="29">
        <v>0</v>
      </c>
      <c r="G42" s="29">
        <v>0</v>
      </c>
      <c r="H42" s="25">
        <f t="shared" si="0"/>
        <v>47</v>
      </c>
      <c r="I42" s="25">
        <f t="shared" si="1"/>
        <v>388</v>
      </c>
      <c r="J42" s="23">
        <f t="shared" si="2"/>
        <v>2.0524017467248908E-3</v>
      </c>
      <c r="K42" s="23">
        <f t="shared" si="3"/>
        <v>1.7220076123388058E-4</v>
      </c>
    </row>
    <row r="43" spans="1:11" ht="15" customHeight="1">
      <c r="A43" s="38" t="s">
        <v>47</v>
      </c>
      <c r="B43" s="29">
        <v>40</v>
      </c>
      <c r="C43" s="29">
        <v>242</v>
      </c>
      <c r="D43" s="29">
        <v>502</v>
      </c>
      <c r="E43" s="29">
        <v>0</v>
      </c>
      <c r="F43" s="29">
        <v>0</v>
      </c>
      <c r="G43" s="29">
        <v>0</v>
      </c>
      <c r="H43" s="25">
        <f t="shared" si="0"/>
        <v>40</v>
      </c>
      <c r="I43" s="25">
        <f t="shared" si="1"/>
        <v>744</v>
      </c>
      <c r="J43" s="23">
        <f t="shared" si="2"/>
        <v>1.7467248908296944E-3</v>
      </c>
      <c r="K43" s="23">
        <f t="shared" si="3"/>
        <v>3.3019939782991537E-4</v>
      </c>
    </row>
    <row r="44" spans="1:11" ht="15" customHeight="1">
      <c r="A44" s="38" t="s">
        <v>40</v>
      </c>
      <c r="B44" s="29">
        <v>426</v>
      </c>
      <c r="C44" s="29">
        <v>23637</v>
      </c>
      <c r="D44" s="29">
        <v>23590</v>
      </c>
      <c r="E44" s="29">
        <v>22</v>
      </c>
      <c r="F44" s="29">
        <v>1204</v>
      </c>
      <c r="G44" s="29">
        <v>1096</v>
      </c>
      <c r="H44" s="25">
        <f t="shared" si="0"/>
        <v>448</v>
      </c>
      <c r="I44" s="25">
        <f t="shared" si="1"/>
        <v>49527</v>
      </c>
      <c r="J44" s="23">
        <f t="shared" si="2"/>
        <v>1.9563318777292577E-2</v>
      </c>
      <c r="K44" s="23">
        <f t="shared" si="3"/>
        <v>2.1980894591830939E-2</v>
      </c>
    </row>
    <row r="45" spans="1:11" ht="15" customHeight="1">
      <c r="A45" s="38" t="s">
        <v>41</v>
      </c>
      <c r="B45" s="29">
        <v>342</v>
      </c>
      <c r="C45" s="29">
        <v>7633</v>
      </c>
      <c r="D45" s="29">
        <v>8211</v>
      </c>
      <c r="E45" s="29">
        <v>0</v>
      </c>
      <c r="F45" s="29">
        <v>0</v>
      </c>
      <c r="G45" s="29">
        <v>0</v>
      </c>
      <c r="H45" s="25">
        <f t="shared" si="0"/>
        <v>342</v>
      </c>
      <c r="I45" s="25">
        <f t="shared" si="1"/>
        <v>15844</v>
      </c>
      <c r="J45" s="23">
        <f t="shared" si="2"/>
        <v>1.4934497816593886E-2</v>
      </c>
      <c r="K45" s="23">
        <f t="shared" si="3"/>
        <v>7.0318269613134123E-3</v>
      </c>
    </row>
    <row r="46" spans="1:11" ht="5.0999999999999996" customHeight="1">
      <c r="A46" s="12"/>
      <c r="B46" s="25"/>
      <c r="C46" s="25"/>
      <c r="D46" s="25"/>
      <c r="E46" s="25"/>
      <c r="F46" s="25"/>
      <c r="G46" s="25"/>
      <c r="H46" s="25"/>
      <c r="I46" s="25"/>
    </row>
    <row r="47" spans="1:11" ht="15" customHeight="1">
      <c r="A47" s="58" t="s">
        <v>2</v>
      </c>
      <c r="B47" s="59">
        <f>SUM(B7:B45)</f>
        <v>12573</v>
      </c>
      <c r="C47" s="59">
        <f t="shared" ref="C47:I47" si="4">SUM(C7:C45)</f>
        <v>487780</v>
      </c>
      <c r="D47" s="60">
        <f t="shared" si="4"/>
        <v>487090</v>
      </c>
      <c r="E47" s="59">
        <f t="shared" si="4"/>
        <v>10327</v>
      </c>
      <c r="F47" s="59">
        <f t="shared" si="4"/>
        <v>617814</v>
      </c>
      <c r="G47" s="60">
        <f t="shared" si="4"/>
        <v>660500</v>
      </c>
      <c r="H47" s="59">
        <f t="shared" si="4"/>
        <v>22900</v>
      </c>
      <c r="I47" s="60">
        <f t="shared" si="4"/>
        <v>2253184</v>
      </c>
      <c r="J47" s="61">
        <f>SUM(J7:J45)</f>
        <v>1</v>
      </c>
      <c r="K47" s="61">
        <f>SUM(K7:K45)</f>
        <v>0.99999999999999989</v>
      </c>
    </row>
    <row r="48" spans="1:11" ht="5.0999999999999996" customHeight="1">
      <c r="A48" s="14"/>
      <c r="B48" s="27"/>
      <c r="C48" s="27"/>
      <c r="D48" s="27"/>
      <c r="E48" s="27"/>
      <c r="F48" s="27"/>
      <c r="G48" s="27"/>
      <c r="H48" s="27"/>
      <c r="I48" s="27"/>
      <c r="J48" s="31"/>
      <c r="K48" s="31"/>
    </row>
    <row r="49" spans="1:11" ht="15" customHeight="1">
      <c r="A49" s="62" t="s">
        <v>69</v>
      </c>
      <c r="B49" s="25">
        <v>12923</v>
      </c>
      <c r="C49" s="25">
        <v>495298</v>
      </c>
      <c r="D49" s="25">
        <v>493846</v>
      </c>
      <c r="E49" s="25">
        <v>9296</v>
      </c>
      <c r="F49" s="25">
        <v>551987</v>
      </c>
      <c r="G49" s="25">
        <v>594543</v>
      </c>
      <c r="H49" s="25">
        <f>B49+E49</f>
        <v>22219</v>
      </c>
      <c r="I49" s="25">
        <f>C49+D49+F49+G49</f>
        <v>2135674</v>
      </c>
      <c r="J49" s="31"/>
      <c r="K49" s="31"/>
    </row>
    <row r="50" spans="1:11" ht="15" customHeight="1">
      <c r="A50" s="62" t="s">
        <v>70</v>
      </c>
      <c r="B50" s="25">
        <f>B47</f>
        <v>12573</v>
      </c>
      <c r="C50" s="25">
        <f t="shared" ref="C50:I50" si="5">C47</f>
        <v>487780</v>
      </c>
      <c r="D50" s="25">
        <f t="shared" si="5"/>
        <v>487090</v>
      </c>
      <c r="E50" s="25">
        <f t="shared" si="5"/>
        <v>10327</v>
      </c>
      <c r="F50" s="25">
        <f t="shared" si="5"/>
        <v>617814</v>
      </c>
      <c r="G50" s="25">
        <f t="shared" si="5"/>
        <v>660500</v>
      </c>
      <c r="H50" s="25">
        <f t="shared" si="5"/>
        <v>22900</v>
      </c>
      <c r="I50" s="25">
        <f t="shared" si="5"/>
        <v>2253184</v>
      </c>
      <c r="J50" s="31"/>
      <c r="K50" s="31"/>
    </row>
    <row r="51" spans="1:11" ht="15" customHeight="1">
      <c r="A51" s="62" t="s">
        <v>48</v>
      </c>
      <c r="B51" s="23">
        <f>(B50-B49)/B49</f>
        <v>-2.7083494544610384E-2</v>
      </c>
      <c r="C51" s="23">
        <f t="shared" ref="C51:I51" si="6">(C50-C49)/C49</f>
        <v>-1.5178740879228263E-2</v>
      </c>
      <c r="D51" s="23">
        <f t="shared" si="6"/>
        <v>-1.368037809357573E-2</v>
      </c>
      <c r="E51" s="23">
        <f t="shared" si="6"/>
        <v>0.110907917383821</v>
      </c>
      <c r="F51" s="23">
        <f t="shared" si="6"/>
        <v>0.11925462012692328</v>
      </c>
      <c r="G51" s="23">
        <f t="shared" si="6"/>
        <v>0.11093730815096638</v>
      </c>
      <c r="H51" s="23">
        <f t="shared" si="6"/>
        <v>3.0649444169404565E-2</v>
      </c>
      <c r="I51" s="23">
        <f t="shared" si="6"/>
        <v>5.5022442563799533E-2</v>
      </c>
      <c r="J51" s="31"/>
      <c r="K51" s="31"/>
    </row>
    <row r="52" spans="1:11" hidden="1">
      <c r="A52" s="4" t="s">
        <v>3</v>
      </c>
      <c r="B52" s="5">
        <f>SUM((B51-B50)/B50*100)</f>
        <v>-100.00021540996218</v>
      </c>
      <c r="C52" s="5">
        <f t="shared" ref="C52:G52" si="7">SUM((C51-C50)/C50*100)</f>
        <v>-100.00000311180059</v>
      </c>
      <c r="D52" s="5">
        <f t="shared" si="7"/>
        <v>-100.00000280859351</v>
      </c>
      <c r="E52" s="5">
        <f t="shared" si="7"/>
        <v>-99.99892603933975</v>
      </c>
      <c r="F52" s="5">
        <f t="shared" si="7"/>
        <v>-99.99998069732635</v>
      </c>
      <c r="G52" s="5">
        <f t="shared" si="7"/>
        <v>-99.999983204041158</v>
      </c>
    </row>
    <row r="55" spans="1:11">
      <c r="A55" s="3"/>
    </row>
    <row r="56" spans="1:11">
      <c r="A56" s="4"/>
    </row>
    <row r="57" spans="1:11">
      <c r="A57" s="4"/>
      <c r="B57" s="5"/>
      <c r="C57" s="5"/>
      <c r="D57" s="5"/>
      <c r="E57" s="5"/>
      <c r="F57" s="5"/>
      <c r="G57" s="5"/>
    </row>
  </sheetData>
  <sortState ref="A8:L46">
    <sortCondition ref="A8:A46"/>
  </sortState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82677165354330717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2049" r:id="rId4"/>
    <oleObject progId="PBrush" shapeId="2051" r:id="rId5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Φύλλο10"/>
  <dimension ref="A1:K96"/>
  <sheetViews>
    <sheetView zoomScale="80" workbookViewId="0">
      <pane ySplit="6" topLeftCell="A7" activePane="bottomLeft" state="frozen"/>
      <selection pane="bottomLeft" activeCell="K54" sqref="K54"/>
    </sheetView>
  </sheetViews>
  <sheetFormatPr defaultRowHeight="12.75"/>
  <cols>
    <col min="1" max="1" width="38.5703125" customWidth="1"/>
    <col min="2" max="11" width="13.5703125" customWidth="1"/>
  </cols>
  <sheetData>
    <row r="1" spans="1:11" ht="15" customHeight="1">
      <c r="A1" s="37" t="s">
        <v>63</v>
      </c>
      <c r="B1" s="11"/>
      <c r="C1" s="11"/>
      <c r="D1" s="11"/>
      <c r="E1" s="12"/>
      <c r="F1" s="53" t="s">
        <v>54</v>
      </c>
      <c r="H1" s="13"/>
      <c r="I1" s="13"/>
      <c r="J1" s="2"/>
      <c r="K1" s="2"/>
    </row>
    <row r="2" spans="1:11" ht="15" customHeight="1">
      <c r="A2" s="37" t="s">
        <v>62</v>
      </c>
      <c r="B2" s="12"/>
      <c r="C2" s="12"/>
      <c r="D2" s="12"/>
      <c r="E2" s="12"/>
      <c r="F2" s="54" t="s">
        <v>58</v>
      </c>
      <c r="H2" s="13"/>
      <c r="I2" s="13"/>
      <c r="J2" s="2"/>
      <c r="K2" s="2"/>
    </row>
    <row r="3" spans="1:11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1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1" ht="15" customHeight="1">
      <c r="A5" s="64" t="s">
        <v>46</v>
      </c>
      <c r="B5" s="63" t="s">
        <v>43</v>
      </c>
      <c r="C5" s="72" t="s">
        <v>1</v>
      </c>
      <c r="D5" s="73"/>
      <c r="E5" s="63" t="s">
        <v>43</v>
      </c>
      <c r="F5" s="72" t="s">
        <v>1</v>
      </c>
      <c r="G5" s="73"/>
      <c r="H5" s="63" t="s">
        <v>43</v>
      </c>
      <c r="I5" s="64" t="s">
        <v>1</v>
      </c>
      <c r="J5" s="63" t="s">
        <v>43</v>
      </c>
      <c r="K5" s="63" t="s">
        <v>1</v>
      </c>
    </row>
    <row r="6" spans="1:11" ht="15" customHeight="1">
      <c r="A6" s="47"/>
      <c r="B6" s="63" t="s">
        <v>50</v>
      </c>
      <c r="C6" s="63" t="s">
        <v>44</v>
      </c>
      <c r="D6" s="64" t="s">
        <v>45</v>
      </c>
      <c r="E6" s="63" t="s">
        <v>50</v>
      </c>
      <c r="F6" s="63" t="s">
        <v>44</v>
      </c>
      <c r="G6" s="64" t="s">
        <v>45</v>
      </c>
      <c r="H6" s="63" t="s">
        <v>50</v>
      </c>
      <c r="I6" s="64" t="s">
        <v>50</v>
      </c>
      <c r="J6" s="63" t="s">
        <v>50</v>
      </c>
      <c r="K6" s="63" t="s">
        <v>50</v>
      </c>
    </row>
    <row r="7" spans="1:11" ht="15" customHeight="1">
      <c r="A7" s="38" t="s">
        <v>42</v>
      </c>
      <c r="B7" s="15">
        <v>4127</v>
      </c>
      <c r="C7" s="16">
        <v>142518</v>
      </c>
      <c r="D7" s="16">
        <v>121922</v>
      </c>
      <c r="E7" s="16">
        <v>5397</v>
      </c>
      <c r="F7" s="16">
        <v>203879</v>
      </c>
      <c r="G7" s="16">
        <v>246143</v>
      </c>
      <c r="H7" s="25">
        <f t="shared" ref="H7:H45" si="0">B7+E7</f>
        <v>9524</v>
      </c>
      <c r="I7" s="25">
        <f t="shared" ref="I7:I45" si="1">C7+D7+F7+G7</f>
        <v>714462</v>
      </c>
      <c r="J7" s="40">
        <f>H7/$H$47</f>
        <v>0.38218298555377206</v>
      </c>
      <c r="K7" s="40">
        <f>I7/$I$47</f>
        <v>0.31354438984615102</v>
      </c>
    </row>
    <row r="8" spans="1:11" ht="15" customHeight="1">
      <c r="A8" s="38" t="s">
        <v>7</v>
      </c>
      <c r="B8" s="15">
        <v>59</v>
      </c>
      <c r="C8" s="16">
        <v>74</v>
      </c>
      <c r="D8" s="16">
        <v>107</v>
      </c>
      <c r="E8" s="16">
        <v>164</v>
      </c>
      <c r="F8" s="16">
        <v>6296</v>
      </c>
      <c r="G8" s="16">
        <v>11625</v>
      </c>
      <c r="H8" s="25">
        <f t="shared" si="0"/>
        <v>223</v>
      </c>
      <c r="I8" s="25">
        <f t="shared" si="1"/>
        <v>18102</v>
      </c>
      <c r="J8" s="40">
        <f t="shared" ref="J8:J45" si="2">H8/$H$47</f>
        <v>8.9486356340288918E-3</v>
      </c>
      <c r="K8" s="40">
        <f t="shared" ref="K8:K45" si="3">I8/$I$47</f>
        <v>7.9441321511781252E-3</v>
      </c>
    </row>
    <row r="9" spans="1:11" ht="15" customHeight="1">
      <c r="A9" s="38" t="s">
        <v>15</v>
      </c>
      <c r="B9" s="15">
        <v>174</v>
      </c>
      <c r="C9" s="16">
        <v>5418</v>
      </c>
      <c r="D9" s="16">
        <v>5830</v>
      </c>
      <c r="E9" s="16">
        <v>0</v>
      </c>
      <c r="F9" s="16">
        <v>0</v>
      </c>
      <c r="G9" s="16">
        <v>0</v>
      </c>
      <c r="H9" s="25">
        <f t="shared" si="0"/>
        <v>174</v>
      </c>
      <c r="I9" s="25">
        <f t="shared" si="1"/>
        <v>11248</v>
      </c>
      <c r="J9" s="40">
        <f t="shared" si="2"/>
        <v>6.9823434991974319E-3</v>
      </c>
      <c r="K9" s="40">
        <f t="shared" si="3"/>
        <v>4.9362279547260825E-3</v>
      </c>
    </row>
    <row r="10" spans="1:11" ht="15" customHeight="1">
      <c r="A10" s="38" t="s">
        <v>6</v>
      </c>
      <c r="B10" s="15">
        <v>7</v>
      </c>
      <c r="C10" s="16">
        <v>0</v>
      </c>
      <c r="D10" s="16">
        <v>0</v>
      </c>
      <c r="E10" s="16">
        <v>35</v>
      </c>
      <c r="F10" s="16">
        <v>1483</v>
      </c>
      <c r="G10" s="16">
        <v>2512</v>
      </c>
      <c r="H10" s="25">
        <f t="shared" si="0"/>
        <v>42</v>
      </c>
      <c r="I10" s="25">
        <f t="shared" si="1"/>
        <v>3995</v>
      </c>
      <c r="J10" s="40">
        <f t="shared" si="2"/>
        <v>1.6853932584269663E-3</v>
      </c>
      <c r="K10" s="40">
        <f t="shared" si="3"/>
        <v>1.7532210774476086E-3</v>
      </c>
    </row>
    <row r="11" spans="1:11" ht="15" customHeight="1">
      <c r="A11" s="38" t="s">
        <v>8</v>
      </c>
      <c r="B11" s="15">
        <v>22</v>
      </c>
      <c r="C11" s="16">
        <v>223</v>
      </c>
      <c r="D11" s="16">
        <v>333</v>
      </c>
      <c r="E11" s="16">
        <v>0</v>
      </c>
      <c r="F11" s="16">
        <v>0</v>
      </c>
      <c r="G11" s="16">
        <v>0</v>
      </c>
      <c r="H11" s="25">
        <f t="shared" si="0"/>
        <v>22</v>
      </c>
      <c r="I11" s="25">
        <f t="shared" si="1"/>
        <v>556</v>
      </c>
      <c r="J11" s="40">
        <f t="shared" si="2"/>
        <v>8.8282504012841096E-4</v>
      </c>
      <c r="K11" s="40">
        <f t="shared" si="3"/>
        <v>2.4400273318169472E-4</v>
      </c>
    </row>
    <row r="12" spans="1:11" ht="15" customHeight="1">
      <c r="A12" s="38" t="s">
        <v>14</v>
      </c>
      <c r="B12" s="15">
        <v>98</v>
      </c>
      <c r="C12" s="16">
        <v>903</v>
      </c>
      <c r="D12" s="16">
        <v>1119</v>
      </c>
      <c r="E12" s="16">
        <v>163</v>
      </c>
      <c r="F12" s="16">
        <v>5726</v>
      </c>
      <c r="G12" s="16">
        <v>9881</v>
      </c>
      <c r="H12" s="25">
        <f t="shared" si="0"/>
        <v>261</v>
      </c>
      <c r="I12" s="25">
        <f t="shared" si="1"/>
        <v>17629</v>
      </c>
      <c r="J12" s="40">
        <f t="shared" si="2"/>
        <v>1.0473515248796148E-2</v>
      </c>
      <c r="K12" s="40">
        <f t="shared" si="3"/>
        <v>7.7365542864390215E-3</v>
      </c>
    </row>
    <row r="13" spans="1:11" ht="15" customHeight="1">
      <c r="A13" s="38" t="s">
        <v>13</v>
      </c>
      <c r="B13" s="25">
        <v>579</v>
      </c>
      <c r="C13" s="25">
        <v>25316</v>
      </c>
      <c r="D13" s="25">
        <v>28908</v>
      </c>
      <c r="E13" s="25">
        <v>2302</v>
      </c>
      <c r="F13" s="25">
        <v>141449</v>
      </c>
      <c r="G13" s="25">
        <v>182311</v>
      </c>
      <c r="H13" s="25">
        <f t="shared" si="0"/>
        <v>2881</v>
      </c>
      <c r="I13" s="25">
        <f t="shared" si="1"/>
        <v>377984</v>
      </c>
      <c r="J13" s="40">
        <f t="shared" si="2"/>
        <v>0.1156099518459069</v>
      </c>
      <c r="K13" s="40">
        <f t="shared" si="3"/>
        <v>0.16587972859523326</v>
      </c>
    </row>
    <row r="14" spans="1:11" ht="15" customHeight="1">
      <c r="A14" s="38" t="s">
        <v>12</v>
      </c>
      <c r="B14" s="25">
        <v>858</v>
      </c>
      <c r="C14" s="25">
        <v>36355</v>
      </c>
      <c r="D14" s="25">
        <v>36302</v>
      </c>
      <c r="E14" s="25">
        <v>1446</v>
      </c>
      <c r="F14" s="25">
        <v>67850</v>
      </c>
      <c r="G14" s="25">
        <v>85665</v>
      </c>
      <c r="H14" s="25">
        <f t="shared" si="0"/>
        <v>2304</v>
      </c>
      <c r="I14" s="25">
        <f t="shared" si="1"/>
        <v>226172</v>
      </c>
      <c r="J14" s="40">
        <f t="shared" si="2"/>
        <v>9.2455858747993586E-2</v>
      </c>
      <c r="K14" s="40">
        <f t="shared" si="3"/>
        <v>9.9256449944550823E-2</v>
      </c>
    </row>
    <row r="15" spans="1:11" ht="15" customHeight="1">
      <c r="A15" s="38" t="s">
        <v>11</v>
      </c>
      <c r="B15" s="25">
        <v>28</v>
      </c>
      <c r="C15" s="25">
        <v>712</v>
      </c>
      <c r="D15" s="25">
        <v>916</v>
      </c>
      <c r="E15" s="25">
        <v>0</v>
      </c>
      <c r="F15" s="25">
        <v>0</v>
      </c>
      <c r="G15" s="25">
        <v>0</v>
      </c>
      <c r="H15" s="25">
        <f t="shared" si="0"/>
        <v>28</v>
      </c>
      <c r="I15" s="25">
        <f t="shared" si="1"/>
        <v>1628</v>
      </c>
      <c r="J15" s="40">
        <f t="shared" si="2"/>
        <v>1.1235955056179776E-3</v>
      </c>
      <c r="K15" s="40">
        <f t="shared" si="3"/>
        <v>7.1445404607877513E-4</v>
      </c>
    </row>
    <row r="16" spans="1:11" ht="15" customHeight="1">
      <c r="A16" s="38" t="s">
        <v>10</v>
      </c>
      <c r="B16" s="25">
        <v>60</v>
      </c>
      <c r="C16" s="25">
        <v>1201</v>
      </c>
      <c r="D16" s="25">
        <v>1296</v>
      </c>
      <c r="E16" s="25">
        <v>0</v>
      </c>
      <c r="F16" s="25">
        <v>0</v>
      </c>
      <c r="G16" s="25">
        <v>0</v>
      </c>
      <c r="H16" s="25">
        <f t="shared" si="0"/>
        <v>60</v>
      </c>
      <c r="I16" s="25">
        <f t="shared" si="1"/>
        <v>2497</v>
      </c>
      <c r="J16" s="40">
        <f t="shared" si="2"/>
        <v>2.407704654895666E-3</v>
      </c>
      <c r="K16" s="40">
        <f t="shared" si="3"/>
        <v>1.0958180301343377E-3</v>
      </c>
    </row>
    <row r="17" spans="1:11" ht="15" customHeight="1">
      <c r="A17" s="38" t="s">
        <v>16</v>
      </c>
      <c r="B17" s="25">
        <v>38</v>
      </c>
      <c r="C17" s="25">
        <v>795</v>
      </c>
      <c r="D17" s="25">
        <v>778</v>
      </c>
      <c r="E17" s="25">
        <v>42</v>
      </c>
      <c r="F17" s="25">
        <v>1305</v>
      </c>
      <c r="G17" s="25">
        <v>2573</v>
      </c>
      <c r="H17" s="25">
        <f t="shared" si="0"/>
        <v>80</v>
      </c>
      <c r="I17" s="25">
        <f t="shared" si="1"/>
        <v>5451</v>
      </c>
      <c r="J17" s="40">
        <f t="shared" si="2"/>
        <v>3.2102728731942215E-3</v>
      </c>
      <c r="K17" s="40">
        <f t="shared" si="3"/>
        <v>2.3921922636212551E-3</v>
      </c>
    </row>
    <row r="18" spans="1:11" ht="15" customHeight="1">
      <c r="A18" s="38" t="s">
        <v>17</v>
      </c>
      <c r="B18" s="25">
        <v>28</v>
      </c>
      <c r="C18" s="25">
        <v>532</v>
      </c>
      <c r="D18" s="25">
        <v>522</v>
      </c>
      <c r="E18" s="25">
        <v>103</v>
      </c>
      <c r="F18" s="25">
        <v>4400</v>
      </c>
      <c r="G18" s="25">
        <v>6745</v>
      </c>
      <c r="H18" s="25">
        <f t="shared" si="0"/>
        <v>131</v>
      </c>
      <c r="I18" s="25">
        <f t="shared" si="1"/>
        <v>12199</v>
      </c>
      <c r="J18" s="40">
        <f t="shared" si="2"/>
        <v>5.2568218298555376E-3</v>
      </c>
      <c r="K18" s="40">
        <f t="shared" si="3"/>
        <v>5.3535779533875789E-3</v>
      </c>
    </row>
    <row r="19" spans="1:11" ht="15" customHeight="1">
      <c r="A19" s="38" t="s">
        <v>4</v>
      </c>
      <c r="B19" s="25">
        <v>58</v>
      </c>
      <c r="C19" s="25">
        <v>208</v>
      </c>
      <c r="D19" s="25">
        <v>292</v>
      </c>
      <c r="E19" s="25">
        <v>0</v>
      </c>
      <c r="F19" s="25">
        <v>0</v>
      </c>
      <c r="G19" s="25">
        <v>0</v>
      </c>
      <c r="H19" s="25">
        <f t="shared" si="0"/>
        <v>58</v>
      </c>
      <c r="I19" s="25">
        <f t="shared" si="1"/>
        <v>500</v>
      </c>
      <c r="J19" s="40">
        <f t="shared" si="2"/>
        <v>2.3274478330658106E-3</v>
      </c>
      <c r="K19" s="40">
        <f t="shared" si="3"/>
        <v>2.1942691832886214E-4</v>
      </c>
    </row>
    <row r="20" spans="1:11" ht="15" customHeight="1">
      <c r="A20" s="38" t="s">
        <v>18</v>
      </c>
      <c r="B20" s="25">
        <v>108</v>
      </c>
      <c r="C20" s="25">
        <v>1275</v>
      </c>
      <c r="D20" s="25">
        <v>1736</v>
      </c>
      <c r="E20" s="25">
        <v>2</v>
      </c>
      <c r="F20" s="25">
        <v>0</v>
      </c>
      <c r="G20" s="25">
        <v>64</v>
      </c>
      <c r="H20" s="25">
        <f t="shared" si="0"/>
        <v>110</v>
      </c>
      <c r="I20" s="25">
        <f t="shared" si="1"/>
        <v>3075</v>
      </c>
      <c r="J20" s="40">
        <f t="shared" si="2"/>
        <v>4.4141252006420547E-3</v>
      </c>
      <c r="K20" s="40">
        <f t="shared" si="3"/>
        <v>1.3494755477225023E-3</v>
      </c>
    </row>
    <row r="21" spans="1:11" ht="15" customHeight="1">
      <c r="A21" s="38" t="s">
        <v>19</v>
      </c>
      <c r="B21" s="25">
        <v>12</v>
      </c>
      <c r="C21" s="25">
        <v>35</v>
      </c>
      <c r="D21" s="25">
        <v>48</v>
      </c>
      <c r="E21" s="25">
        <v>0</v>
      </c>
      <c r="F21" s="25">
        <v>0</v>
      </c>
      <c r="G21" s="25">
        <v>0</v>
      </c>
      <c r="H21" s="25">
        <f t="shared" si="0"/>
        <v>12</v>
      </c>
      <c r="I21" s="25">
        <f t="shared" si="1"/>
        <v>83</v>
      </c>
      <c r="J21" s="40">
        <f t="shared" si="2"/>
        <v>4.8154093097913322E-4</v>
      </c>
      <c r="K21" s="40">
        <f t="shared" si="3"/>
        <v>3.6424868442591117E-5</v>
      </c>
    </row>
    <row r="22" spans="1:11" ht="15" customHeight="1">
      <c r="A22" s="38" t="s">
        <v>20</v>
      </c>
      <c r="B22" s="25">
        <v>30</v>
      </c>
      <c r="C22" s="25">
        <v>110</v>
      </c>
      <c r="D22" s="25">
        <v>97</v>
      </c>
      <c r="E22" s="25">
        <v>0</v>
      </c>
      <c r="F22" s="25">
        <v>0</v>
      </c>
      <c r="G22" s="25">
        <v>0</v>
      </c>
      <c r="H22" s="25">
        <f t="shared" si="0"/>
        <v>30</v>
      </c>
      <c r="I22" s="25">
        <f t="shared" si="1"/>
        <v>207</v>
      </c>
      <c r="J22" s="40">
        <f t="shared" si="2"/>
        <v>1.203852327447833E-3</v>
      </c>
      <c r="K22" s="40">
        <f t="shared" si="3"/>
        <v>9.0842744188148925E-5</v>
      </c>
    </row>
    <row r="23" spans="1:11" ht="15" customHeight="1">
      <c r="A23" s="38" t="s">
        <v>21</v>
      </c>
      <c r="B23" s="25">
        <v>26</v>
      </c>
      <c r="C23" s="25">
        <v>66</v>
      </c>
      <c r="D23" s="25">
        <v>72</v>
      </c>
      <c r="E23" s="25">
        <v>0</v>
      </c>
      <c r="F23" s="25">
        <v>0</v>
      </c>
      <c r="G23" s="25">
        <v>0</v>
      </c>
      <c r="H23" s="25">
        <f t="shared" si="0"/>
        <v>26</v>
      </c>
      <c r="I23" s="25">
        <f t="shared" si="1"/>
        <v>138</v>
      </c>
      <c r="J23" s="40">
        <f t="shared" si="2"/>
        <v>1.043338683788122E-3</v>
      </c>
      <c r="K23" s="40">
        <f t="shared" si="3"/>
        <v>6.0561829458765952E-5</v>
      </c>
    </row>
    <row r="24" spans="1:11" ht="15" customHeight="1">
      <c r="A24" s="38" t="s">
        <v>22</v>
      </c>
      <c r="B24" s="25">
        <v>211</v>
      </c>
      <c r="C24" s="25">
        <v>5481</v>
      </c>
      <c r="D24" s="25">
        <v>6405</v>
      </c>
      <c r="E24" s="25">
        <v>1072</v>
      </c>
      <c r="F24" s="25">
        <v>52541</v>
      </c>
      <c r="G24" s="25">
        <v>73108</v>
      </c>
      <c r="H24" s="25">
        <f t="shared" si="0"/>
        <v>1283</v>
      </c>
      <c r="I24" s="25">
        <f t="shared" si="1"/>
        <v>137535</v>
      </c>
      <c r="J24" s="40">
        <f t="shared" si="2"/>
        <v>5.1484751203852326E-2</v>
      </c>
      <c r="K24" s="40">
        <f t="shared" si="3"/>
        <v>6.0357762424720109E-2</v>
      </c>
    </row>
    <row r="25" spans="1:11" ht="15" customHeight="1">
      <c r="A25" s="38" t="s">
        <v>23</v>
      </c>
      <c r="B25" s="25">
        <v>109</v>
      </c>
      <c r="C25" s="25">
        <v>1209</v>
      </c>
      <c r="D25" s="25">
        <v>1520</v>
      </c>
      <c r="E25" s="25">
        <v>130</v>
      </c>
      <c r="F25" s="25">
        <v>5300</v>
      </c>
      <c r="G25" s="25">
        <v>8783</v>
      </c>
      <c r="H25" s="25">
        <f t="shared" si="0"/>
        <v>239</v>
      </c>
      <c r="I25" s="25">
        <f t="shared" si="1"/>
        <v>16812</v>
      </c>
      <c r="J25" s="40">
        <f t="shared" si="2"/>
        <v>9.5906902086677365E-3</v>
      </c>
      <c r="K25" s="40">
        <f t="shared" si="3"/>
        <v>7.3780107018896609E-3</v>
      </c>
    </row>
    <row r="26" spans="1:11" ht="15" customHeight="1">
      <c r="A26" s="38" t="s">
        <v>24</v>
      </c>
      <c r="B26" s="25">
        <v>22</v>
      </c>
      <c r="C26" s="25">
        <v>50</v>
      </c>
      <c r="D26" s="25">
        <v>34</v>
      </c>
      <c r="E26" s="25">
        <v>0</v>
      </c>
      <c r="F26" s="25">
        <v>0</v>
      </c>
      <c r="G26" s="25">
        <v>0</v>
      </c>
      <c r="H26" s="25">
        <f t="shared" si="0"/>
        <v>22</v>
      </c>
      <c r="I26" s="25">
        <f t="shared" si="1"/>
        <v>84</v>
      </c>
      <c r="J26" s="40">
        <f t="shared" si="2"/>
        <v>8.8282504012841096E-4</v>
      </c>
      <c r="K26" s="40">
        <f t="shared" si="3"/>
        <v>3.6863722279248837E-5</v>
      </c>
    </row>
    <row r="27" spans="1:11" ht="15" customHeight="1">
      <c r="A27" s="38" t="s">
        <v>25</v>
      </c>
      <c r="B27" s="25">
        <v>44</v>
      </c>
      <c r="C27" s="25">
        <v>489</v>
      </c>
      <c r="D27" s="25">
        <v>592</v>
      </c>
      <c r="E27" s="25">
        <v>0</v>
      </c>
      <c r="F27" s="25">
        <v>0</v>
      </c>
      <c r="G27" s="25">
        <v>0</v>
      </c>
      <c r="H27" s="25">
        <f t="shared" si="0"/>
        <v>44</v>
      </c>
      <c r="I27" s="25">
        <f t="shared" si="1"/>
        <v>1081</v>
      </c>
      <c r="J27" s="40">
        <f t="shared" si="2"/>
        <v>1.7656500802568219E-3</v>
      </c>
      <c r="K27" s="40">
        <f t="shared" si="3"/>
        <v>4.7440099742699997E-4</v>
      </c>
    </row>
    <row r="28" spans="1:11" ht="15" customHeight="1">
      <c r="A28" s="38" t="s">
        <v>26</v>
      </c>
      <c r="B28" s="25">
        <v>222</v>
      </c>
      <c r="C28" s="25">
        <v>5685</v>
      </c>
      <c r="D28" s="25">
        <v>7239</v>
      </c>
      <c r="E28" s="25">
        <v>1075</v>
      </c>
      <c r="F28" s="25">
        <v>67046</v>
      </c>
      <c r="G28" s="25">
        <v>86901</v>
      </c>
      <c r="H28" s="25">
        <f t="shared" si="0"/>
        <v>1297</v>
      </c>
      <c r="I28" s="25">
        <f t="shared" si="1"/>
        <v>166871</v>
      </c>
      <c r="J28" s="40">
        <f t="shared" si="2"/>
        <v>5.2046548956661318E-2</v>
      </c>
      <c r="K28" s="40">
        <f t="shared" si="3"/>
        <v>7.3231978576911105E-2</v>
      </c>
    </row>
    <row r="29" spans="1:11" ht="15" customHeight="1">
      <c r="A29" s="38" t="s">
        <v>27</v>
      </c>
      <c r="B29" s="25">
        <v>25</v>
      </c>
      <c r="C29" s="25">
        <v>306</v>
      </c>
      <c r="D29" s="25">
        <v>476</v>
      </c>
      <c r="E29" s="25">
        <v>0</v>
      </c>
      <c r="F29" s="25">
        <v>0</v>
      </c>
      <c r="G29" s="25">
        <v>0</v>
      </c>
      <c r="H29" s="25">
        <f t="shared" si="0"/>
        <v>25</v>
      </c>
      <c r="I29" s="25">
        <f t="shared" si="1"/>
        <v>782</v>
      </c>
      <c r="J29" s="40">
        <f t="shared" si="2"/>
        <v>1.0032102728731941E-3</v>
      </c>
      <c r="K29" s="40">
        <f t="shared" si="3"/>
        <v>3.4318370026634041E-4</v>
      </c>
    </row>
    <row r="30" spans="1:11" ht="15" customHeight="1">
      <c r="A30" s="38" t="s">
        <v>28</v>
      </c>
      <c r="B30" s="25">
        <v>141</v>
      </c>
      <c r="C30" s="25">
        <v>1909</v>
      </c>
      <c r="D30" s="25">
        <v>2049</v>
      </c>
      <c r="E30" s="25">
        <v>0</v>
      </c>
      <c r="F30" s="25">
        <v>0</v>
      </c>
      <c r="G30" s="25">
        <v>0</v>
      </c>
      <c r="H30" s="25">
        <f t="shared" si="0"/>
        <v>141</v>
      </c>
      <c r="I30" s="25">
        <f t="shared" si="1"/>
        <v>3958</v>
      </c>
      <c r="J30" s="40">
        <f t="shared" si="2"/>
        <v>5.6581059390048158E-3</v>
      </c>
      <c r="K30" s="40">
        <f t="shared" si="3"/>
        <v>1.7369834854912727E-3</v>
      </c>
    </row>
    <row r="31" spans="1:11" ht="15" customHeight="1">
      <c r="A31" s="38" t="s">
        <v>29</v>
      </c>
      <c r="B31" s="25">
        <v>122</v>
      </c>
      <c r="C31" s="25">
        <v>1346</v>
      </c>
      <c r="D31" s="25">
        <v>2168</v>
      </c>
      <c r="E31" s="25">
        <v>0</v>
      </c>
      <c r="F31" s="25">
        <v>0</v>
      </c>
      <c r="G31" s="25">
        <v>0</v>
      </c>
      <c r="H31" s="25">
        <f t="shared" si="0"/>
        <v>122</v>
      </c>
      <c r="I31" s="25">
        <f t="shared" si="1"/>
        <v>3514</v>
      </c>
      <c r="J31" s="40">
        <f t="shared" si="2"/>
        <v>4.8956661316211878E-3</v>
      </c>
      <c r="K31" s="40">
        <f t="shared" si="3"/>
        <v>1.5421323820152431E-3</v>
      </c>
    </row>
    <row r="32" spans="1:11" ht="15" customHeight="1">
      <c r="A32" s="38" t="s">
        <v>30</v>
      </c>
      <c r="B32" s="25">
        <v>191</v>
      </c>
      <c r="C32" s="25">
        <v>3696</v>
      </c>
      <c r="D32" s="25">
        <v>4836</v>
      </c>
      <c r="E32" s="25">
        <v>204</v>
      </c>
      <c r="F32" s="25">
        <v>7033</v>
      </c>
      <c r="G32" s="25">
        <v>9431</v>
      </c>
      <c r="H32" s="25">
        <f t="shared" si="0"/>
        <v>395</v>
      </c>
      <c r="I32" s="25">
        <f t="shared" si="1"/>
        <v>24996</v>
      </c>
      <c r="J32" s="40">
        <f t="shared" si="2"/>
        <v>1.5850722311396469E-2</v>
      </c>
      <c r="K32" s="40">
        <f t="shared" si="3"/>
        <v>1.0969590501096476E-2</v>
      </c>
    </row>
    <row r="33" spans="1:11" ht="15" customHeight="1">
      <c r="A33" s="38" t="s">
        <v>31</v>
      </c>
      <c r="B33" s="25">
        <v>266</v>
      </c>
      <c r="C33" s="25">
        <v>7221</v>
      </c>
      <c r="D33" s="25">
        <v>7871</v>
      </c>
      <c r="E33" s="25">
        <v>3</v>
      </c>
      <c r="F33" s="25">
        <v>0</v>
      </c>
      <c r="G33" s="25">
        <v>24</v>
      </c>
      <c r="H33" s="25">
        <f t="shared" si="0"/>
        <v>269</v>
      </c>
      <c r="I33" s="25">
        <f t="shared" si="1"/>
        <v>15116</v>
      </c>
      <c r="J33" s="40">
        <f t="shared" si="2"/>
        <v>1.0794542536115569E-2</v>
      </c>
      <c r="K33" s="40">
        <f t="shared" si="3"/>
        <v>6.6337145949181605E-3</v>
      </c>
    </row>
    <row r="34" spans="1:11" ht="15" customHeight="1">
      <c r="A34" s="38" t="s">
        <v>32</v>
      </c>
      <c r="B34" s="25">
        <v>172</v>
      </c>
      <c r="C34" s="25">
        <v>2134</v>
      </c>
      <c r="D34" s="25">
        <v>3029</v>
      </c>
      <c r="E34" s="25">
        <v>0</v>
      </c>
      <c r="F34" s="25">
        <v>0</v>
      </c>
      <c r="G34" s="25">
        <v>0</v>
      </c>
      <c r="H34" s="25">
        <f t="shared" si="0"/>
        <v>172</v>
      </c>
      <c r="I34" s="25">
        <f t="shared" si="1"/>
        <v>5163</v>
      </c>
      <c r="J34" s="40">
        <f t="shared" si="2"/>
        <v>6.9020866773675761E-3</v>
      </c>
      <c r="K34" s="40">
        <f t="shared" si="3"/>
        <v>2.2658023586638303E-3</v>
      </c>
    </row>
    <row r="35" spans="1:11" ht="15" customHeight="1">
      <c r="A35" s="38" t="s">
        <v>9</v>
      </c>
      <c r="B35" s="25">
        <v>0</v>
      </c>
      <c r="C35" s="25">
        <v>0</v>
      </c>
      <c r="D35" s="25">
        <v>0</v>
      </c>
      <c r="E35" s="25">
        <v>6</v>
      </c>
      <c r="F35" s="25">
        <v>210</v>
      </c>
      <c r="G35" s="25">
        <v>348</v>
      </c>
      <c r="H35" s="25">
        <f t="shared" si="0"/>
        <v>6</v>
      </c>
      <c r="I35" s="25">
        <f t="shared" si="1"/>
        <v>558</v>
      </c>
      <c r="J35" s="40">
        <f t="shared" si="2"/>
        <v>2.4077046548956661E-4</v>
      </c>
      <c r="K35" s="40">
        <f t="shared" si="3"/>
        <v>2.4488044085501016E-4</v>
      </c>
    </row>
    <row r="36" spans="1:11" ht="15" customHeight="1">
      <c r="A36" s="38" t="s">
        <v>33</v>
      </c>
      <c r="B36" s="25">
        <v>178</v>
      </c>
      <c r="C36" s="25">
        <v>4359</v>
      </c>
      <c r="D36" s="25">
        <v>5760</v>
      </c>
      <c r="E36" s="25">
        <v>0</v>
      </c>
      <c r="F36" s="25">
        <v>0</v>
      </c>
      <c r="G36" s="25">
        <v>0</v>
      </c>
      <c r="H36" s="25">
        <f t="shared" si="0"/>
        <v>178</v>
      </c>
      <c r="I36" s="25">
        <f t="shared" si="1"/>
        <v>10119</v>
      </c>
      <c r="J36" s="40">
        <f t="shared" si="2"/>
        <v>7.1428571428571426E-3</v>
      </c>
      <c r="K36" s="40">
        <f t="shared" si="3"/>
        <v>4.4407619731395122E-3</v>
      </c>
    </row>
    <row r="37" spans="1:11" ht="15" customHeight="1">
      <c r="A37" s="38" t="s">
        <v>34</v>
      </c>
      <c r="B37" s="25">
        <v>401</v>
      </c>
      <c r="C37" s="25">
        <v>14861</v>
      </c>
      <c r="D37" s="25">
        <v>16886</v>
      </c>
      <c r="E37" s="25">
        <v>2112</v>
      </c>
      <c r="F37" s="25">
        <v>128757</v>
      </c>
      <c r="G37" s="25">
        <v>160238</v>
      </c>
      <c r="H37" s="25">
        <f t="shared" si="0"/>
        <v>2513</v>
      </c>
      <c r="I37" s="25">
        <f t="shared" si="1"/>
        <v>320742</v>
      </c>
      <c r="J37" s="40">
        <f t="shared" si="2"/>
        <v>0.10084269662921348</v>
      </c>
      <c r="K37" s="40">
        <f t="shared" si="3"/>
        <v>0.1407588572772718</v>
      </c>
    </row>
    <row r="38" spans="1:11" ht="15" customHeight="1">
      <c r="A38" s="38" t="s">
        <v>35</v>
      </c>
      <c r="B38" s="25">
        <v>217</v>
      </c>
      <c r="C38" s="25">
        <v>3985</v>
      </c>
      <c r="D38" s="25">
        <v>4824</v>
      </c>
      <c r="E38" s="25">
        <v>18</v>
      </c>
      <c r="F38" s="25">
        <v>401</v>
      </c>
      <c r="G38" s="25">
        <v>1145</v>
      </c>
      <c r="H38" s="25">
        <f t="shared" si="0"/>
        <v>235</v>
      </c>
      <c r="I38" s="25">
        <f t="shared" si="1"/>
        <v>10355</v>
      </c>
      <c r="J38" s="40">
        <f t="shared" si="2"/>
        <v>9.4301765650080249E-3</v>
      </c>
      <c r="K38" s="40">
        <f t="shared" si="3"/>
        <v>4.5443314785907352E-3</v>
      </c>
    </row>
    <row r="39" spans="1:11" ht="15" customHeight="1">
      <c r="A39" s="38" t="s">
        <v>36</v>
      </c>
      <c r="B39" s="25">
        <v>347</v>
      </c>
      <c r="C39" s="25">
        <v>12271</v>
      </c>
      <c r="D39" s="25">
        <v>14220</v>
      </c>
      <c r="E39" s="25">
        <v>335</v>
      </c>
      <c r="F39" s="25">
        <v>17124</v>
      </c>
      <c r="G39" s="25">
        <v>20557</v>
      </c>
      <c r="H39" s="25">
        <f t="shared" si="0"/>
        <v>682</v>
      </c>
      <c r="I39" s="25">
        <f t="shared" si="1"/>
        <v>64172</v>
      </c>
      <c r="J39" s="40">
        <f t="shared" si="2"/>
        <v>2.7367576243980739E-2</v>
      </c>
      <c r="K39" s="40">
        <f t="shared" si="3"/>
        <v>2.8162128405999482E-2</v>
      </c>
    </row>
    <row r="40" spans="1:11" ht="15" customHeight="1">
      <c r="A40" s="38" t="s">
        <v>37</v>
      </c>
      <c r="B40" s="25">
        <v>56</v>
      </c>
      <c r="C40" s="25">
        <v>499</v>
      </c>
      <c r="D40" s="25">
        <v>572</v>
      </c>
      <c r="E40" s="25">
        <v>0</v>
      </c>
      <c r="F40" s="25">
        <v>0</v>
      </c>
      <c r="G40" s="25">
        <v>0</v>
      </c>
      <c r="H40" s="25">
        <f t="shared" si="0"/>
        <v>56</v>
      </c>
      <c r="I40" s="25">
        <f t="shared" si="1"/>
        <v>1071</v>
      </c>
      <c r="J40" s="40">
        <f t="shared" si="2"/>
        <v>2.2471910112359553E-3</v>
      </c>
      <c r="K40" s="40">
        <f t="shared" si="3"/>
        <v>4.7001245906042272E-4</v>
      </c>
    </row>
    <row r="41" spans="1:11" ht="15" customHeight="1">
      <c r="A41" s="38" t="s">
        <v>38</v>
      </c>
      <c r="B41" s="25">
        <v>41</v>
      </c>
      <c r="C41" s="25">
        <v>452</v>
      </c>
      <c r="D41" s="25">
        <v>705</v>
      </c>
      <c r="E41" s="25">
        <v>36</v>
      </c>
      <c r="F41" s="25">
        <v>562</v>
      </c>
      <c r="G41" s="25">
        <v>1795</v>
      </c>
      <c r="H41" s="25">
        <f t="shared" si="0"/>
        <v>77</v>
      </c>
      <c r="I41" s="25">
        <f t="shared" si="1"/>
        <v>3514</v>
      </c>
      <c r="J41" s="40">
        <f t="shared" si="2"/>
        <v>3.0898876404494382E-3</v>
      </c>
      <c r="K41" s="40">
        <f t="shared" si="3"/>
        <v>1.5421323820152431E-3</v>
      </c>
    </row>
    <row r="42" spans="1:11" ht="15" customHeight="1">
      <c r="A42" s="38" t="s">
        <v>39</v>
      </c>
      <c r="B42" s="25">
        <v>44</v>
      </c>
      <c r="C42" s="25">
        <v>303</v>
      </c>
      <c r="D42" s="25">
        <v>369</v>
      </c>
      <c r="E42" s="25">
        <v>0</v>
      </c>
      <c r="F42" s="25">
        <v>0</v>
      </c>
      <c r="G42" s="25">
        <v>0</v>
      </c>
      <c r="H42" s="25">
        <f t="shared" si="0"/>
        <v>44</v>
      </c>
      <c r="I42" s="25">
        <f t="shared" si="1"/>
        <v>672</v>
      </c>
      <c r="J42" s="40">
        <f t="shared" si="2"/>
        <v>1.7656500802568219E-3</v>
      </c>
      <c r="K42" s="40">
        <f t="shared" si="3"/>
        <v>2.949097782339907E-4</v>
      </c>
    </row>
    <row r="43" spans="1:11" ht="15" customHeight="1">
      <c r="A43" s="38" t="s">
        <v>47</v>
      </c>
      <c r="B43" s="25">
        <v>32</v>
      </c>
      <c r="C43" s="25">
        <v>223</v>
      </c>
      <c r="D43" s="25">
        <v>337</v>
      </c>
      <c r="E43" s="25">
        <v>0</v>
      </c>
      <c r="F43" s="25">
        <v>0</v>
      </c>
      <c r="G43" s="25">
        <v>0</v>
      </c>
      <c r="H43" s="25">
        <f t="shared" si="0"/>
        <v>32</v>
      </c>
      <c r="I43" s="25">
        <f t="shared" si="1"/>
        <v>560</v>
      </c>
      <c r="J43" s="40">
        <f t="shared" si="2"/>
        <v>1.2841091492776886E-3</v>
      </c>
      <c r="K43" s="40">
        <f t="shared" si="3"/>
        <v>2.457581485283256E-4</v>
      </c>
    </row>
    <row r="44" spans="1:11" ht="15" customHeight="1">
      <c r="A44" s="38" t="s">
        <v>40</v>
      </c>
      <c r="B44" s="25">
        <v>355</v>
      </c>
      <c r="C44" s="25">
        <v>14751</v>
      </c>
      <c r="D44" s="25">
        <v>16344</v>
      </c>
      <c r="E44" s="25">
        <v>493</v>
      </c>
      <c r="F44" s="25">
        <v>21815</v>
      </c>
      <c r="G44" s="25">
        <v>31155</v>
      </c>
      <c r="H44" s="25">
        <f t="shared" si="0"/>
        <v>848</v>
      </c>
      <c r="I44" s="25">
        <f t="shared" si="1"/>
        <v>84065</v>
      </c>
      <c r="J44" s="40">
        <f t="shared" si="2"/>
        <v>3.4028892455858745E-2</v>
      </c>
      <c r="K44" s="40">
        <f t="shared" si="3"/>
        <v>3.6892247778631593E-2</v>
      </c>
    </row>
    <row r="45" spans="1:11" ht="15" customHeight="1">
      <c r="A45" s="38" t="s">
        <v>41</v>
      </c>
      <c r="B45" s="25">
        <v>274</v>
      </c>
      <c r="C45" s="25">
        <v>5235</v>
      </c>
      <c r="D45" s="25">
        <v>5762</v>
      </c>
      <c r="E45" s="25">
        <v>0</v>
      </c>
      <c r="F45" s="25">
        <v>0</v>
      </c>
      <c r="G45" s="25">
        <v>0</v>
      </c>
      <c r="H45" s="25">
        <f t="shared" si="0"/>
        <v>274</v>
      </c>
      <c r="I45" s="25">
        <f t="shared" si="1"/>
        <v>10997</v>
      </c>
      <c r="J45" s="40">
        <f t="shared" si="2"/>
        <v>1.0995184590690208E-2</v>
      </c>
      <c r="K45" s="40">
        <f t="shared" si="3"/>
        <v>4.8260756417249943E-3</v>
      </c>
    </row>
    <row r="46" spans="1:11" ht="5.0999999999999996" customHeight="1">
      <c r="A46" s="12"/>
      <c r="B46" s="16"/>
      <c r="C46" s="16"/>
      <c r="D46" s="16"/>
      <c r="E46" s="16"/>
      <c r="F46" s="16"/>
      <c r="G46" s="16"/>
      <c r="H46" s="16"/>
      <c r="I46" s="16"/>
      <c r="J46" s="31"/>
      <c r="K46" s="31"/>
    </row>
    <row r="47" spans="1:11" ht="15" customHeight="1">
      <c r="A47" s="58" t="s">
        <v>2</v>
      </c>
      <c r="B47" s="59">
        <f>SUM(B7:B45)</f>
        <v>9782</v>
      </c>
      <c r="C47" s="59">
        <f t="shared" ref="C47:G47" si="4">SUM(C7:C45)</f>
        <v>302206</v>
      </c>
      <c r="D47" s="60">
        <f t="shared" si="4"/>
        <v>302276</v>
      </c>
      <c r="E47" s="59">
        <f t="shared" si="4"/>
        <v>15138</v>
      </c>
      <c r="F47" s="59">
        <f t="shared" si="4"/>
        <v>733177</v>
      </c>
      <c r="G47" s="60">
        <f t="shared" si="4"/>
        <v>941004</v>
      </c>
      <c r="H47" s="59">
        <f>B47+E47</f>
        <v>24920</v>
      </c>
      <c r="I47" s="60">
        <f>C47+D47+F47+G47</f>
        <v>2278663</v>
      </c>
      <c r="J47" s="61">
        <f>SUM(J7:J45)</f>
        <v>1.0000000000000002</v>
      </c>
      <c r="K47" s="61">
        <f>SUM(K7:K45)</f>
        <v>1.0000000000000002</v>
      </c>
    </row>
    <row r="48" spans="1:11" ht="5.0999999999999996" customHeight="1">
      <c r="A48" s="12"/>
      <c r="B48" s="25"/>
      <c r="C48" s="25"/>
      <c r="D48" s="25"/>
      <c r="E48" s="25"/>
      <c r="F48" s="25"/>
      <c r="G48" s="25"/>
      <c r="H48" s="33"/>
      <c r="I48" s="33"/>
      <c r="J48" s="31"/>
      <c r="K48" s="31"/>
    </row>
    <row r="49" spans="1:11" ht="15" customHeight="1">
      <c r="A49" s="62" t="s">
        <v>82</v>
      </c>
      <c r="B49" s="15">
        <v>17130</v>
      </c>
      <c r="C49" s="16">
        <v>728458</v>
      </c>
      <c r="D49" s="16">
        <v>724403</v>
      </c>
      <c r="E49" s="16">
        <v>28422</v>
      </c>
      <c r="F49" s="16">
        <v>1873245</v>
      </c>
      <c r="G49" s="16">
        <v>2324435</v>
      </c>
      <c r="H49" s="25">
        <f>B49+E49</f>
        <v>45552</v>
      </c>
      <c r="I49" s="25">
        <f>C49+D49+F49+G49</f>
        <v>5650541</v>
      </c>
      <c r="J49" s="31"/>
      <c r="K49" s="31"/>
    </row>
    <row r="50" spans="1:11" ht="15" customHeight="1">
      <c r="A50" s="62" t="s">
        <v>83</v>
      </c>
      <c r="B50" s="25">
        <f>B47</f>
        <v>9782</v>
      </c>
      <c r="C50" s="25">
        <f t="shared" ref="C50:I50" si="5">C47</f>
        <v>302206</v>
      </c>
      <c r="D50" s="25">
        <f t="shared" si="5"/>
        <v>302276</v>
      </c>
      <c r="E50" s="25">
        <f t="shared" si="5"/>
        <v>15138</v>
      </c>
      <c r="F50" s="25">
        <f t="shared" si="5"/>
        <v>733177</v>
      </c>
      <c r="G50" s="25">
        <f t="shared" si="5"/>
        <v>941004</v>
      </c>
      <c r="H50" s="25">
        <f t="shared" si="5"/>
        <v>24920</v>
      </c>
      <c r="I50" s="25">
        <f t="shared" si="5"/>
        <v>2278663</v>
      </c>
      <c r="J50" s="31"/>
      <c r="K50" s="31"/>
    </row>
    <row r="51" spans="1:11" ht="15" customHeight="1">
      <c r="A51" s="62" t="s">
        <v>48</v>
      </c>
      <c r="B51" s="23">
        <f>(B50-B49)/B49</f>
        <v>-0.42895504962054876</v>
      </c>
      <c r="C51" s="23">
        <f t="shared" ref="C51:D51" si="6">(C50-C49)/C49</f>
        <v>-0.58514286341834398</v>
      </c>
      <c r="D51" s="23">
        <f t="shared" si="6"/>
        <v>-0.58272398098848288</v>
      </c>
      <c r="E51" s="23">
        <f t="shared" ref="E51:I51" si="7">(E50-E49)/E49</f>
        <v>-0.467384420519316</v>
      </c>
      <c r="F51" s="23">
        <f t="shared" si="7"/>
        <v>-0.60860592180948037</v>
      </c>
      <c r="G51" s="23">
        <f t="shared" si="7"/>
        <v>-0.59516871841974506</v>
      </c>
      <c r="H51" s="23">
        <f t="shared" si="7"/>
        <v>-0.45293291183702145</v>
      </c>
      <c r="I51" s="23">
        <f t="shared" si="7"/>
        <v>-0.59673542763427434</v>
      </c>
      <c r="J51" s="31"/>
      <c r="K51" s="31"/>
    </row>
    <row r="52" spans="1:11" ht="15" customHeight="1">
      <c r="A52" s="1"/>
      <c r="B52" s="2"/>
      <c r="C52" s="2"/>
      <c r="D52" s="2"/>
      <c r="E52" s="2"/>
      <c r="F52" s="2"/>
      <c r="G52" s="2"/>
      <c r="H52" s="2"/>
      <c r="I52" s="2"/>
    </row>
    <row r="53" spans="1:11" ht="15" customHeight="1">
      <c r="A53" s="1"/>
      <c r="B53" s="2"/>
      <c r="C53" s="2"/>
      <c r="D53" s="2"/>
      <c r="E53" s="2"/>
      <c r="F53" s="2"/>
      <c r="G53" s="2"/>
      <c r="H53" s="2"/>
      <c r="I53" s="2"/>
    </row>
    <row r="54" spans="1:11" ht="15" customHeight="1">
      <c r="A54" s="1"/>
      <c r="B54" s="2"/>
      <c r="C54" s="2"/>
      <c r="D54" s="2"/>
      <c r="E54" s="2"/>
      <c r="F54" s="2"/>
      <c r="G54" s="2"/>
      <c r="H54" s="2"/>
      <c r="I54" s="2"/>
    </row>
    <row r="55" spans="1:11" ht="15" customHeight="1">
      <c r="A55" s="1"/>
      <c r="B55" s="2"/>
      <c r="C55" s="2"/>
      <c r="D55" s="2"/>
      <c r="E55" s="2"/>
      <c r="F55" s="2"/>
      <c r="G55" s="2"/>
      <c r="H55" s="2"/>
      <c r="I55" s="2"/>
    </row>
    <row r="56" spans="1:11" ht="15" customHeight="1">
      <c r="A56" s="1"/>
      <c r="B56" s="2"/>
      <c r="C56" s="2"/>
      <c r="D56" s="2"/>
      <c r="E56" s="2"/>
      <c r="F56" s="2"/>
      <c r="G56" s="2"/>
      <c r="H56" s="2"/>
      <c r="I56" s="2"/>
    </row>
    <row r="57" spans="1:11">
      <c r="A57" s="1"/>
      <c r="B57" s="2"/>
      <c r="C57" s="2"/>
      <c r="D57" s="2"/>
      <c r="E57" s="2"/>
      <c r="F57" s="2"/>
      <c r="G57" s="2"/>
      <c r="H57" s="2"/>
      <c r="I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</row>
    <row r="59" spans="1:11" hidden="1">
      <c r="A59" s="4"/>
      <c r="B59" s="2"/>
      <c r="C59" s="2"/>
      <c r="D59" s="2"/>
      <c r="E59" s="2"/>
      <c r="F59" s="2"/>
      <c r="G59" s="2"/>
      <c r="H59" s="2"/>
      <c r="I59" s="2"/>
    </row>
    <row r="60" spans="1:11" hidden="1">
      <c r="A60" s="2"/>
      <c r="B60" s="2"/>
      <c r="C60" s="2"/>
      <c r="D60" s="2"/>
      <c r="E60" s="2"/>
      <c r="F60" s="2"/>
      <c r="G60" s="2"/>
      <c r="H60" s="2"/>
      <c r="I60" s="2"/>
    </row>
    <row r="61" spans="1:11" hidden="1">
      <c r="A61" s="4"/>
      <c r="B61" s="2"/>
      <c r="C61" s="2"/>
      <c r="D61" s="2"/>
      <c r="E61" s="2"/>
      <c r="F61" s="2"/>
      <c r="G61" s="2"/>
      <c r="H61" s="2"/>
      <c r="I61" s="2"/>
    </row>
    <row r="62" spans="1:11" hidden="1">
      <c r="A62" s="4"/>
      <c r="B62" s="2"/>
      <c r="C62" s="2"/>
      <c r="D62" s="2"/>
      <c r="E62" s="2"/>
      <c r="F62" s="2"/>
      <c r="G62" s="2"/>
      <c r="H62" s="2"/>
      <c r="I62" s="2"/>
    </row>
    <row r="63" spans="1:11" hidden="1">
      <c r="A63" s="4"/>
      <c r="B63" s="5"/>
      <c r="C63" s="5"/>
      <c r="D63" s="5"/>
      <c r="E63" s="5"/>
      <c r="F63" s="5"/>
      <c r="G63" s="5"/>
      <c r="H63" s="2"/>
      <c r="I63" s="2"/>
    </row>
    <row r="64" spans="1:11">
      <c r="A64" s="4"/>
      <c r="B64" s="2"/>
      <c r="C64" s="2"/>
      <c r="D64" s="2"/>
      <c r="E64" s="2"/>
      <c r="F64" s="2"/>
      <c r="G64" s="7"/>
      <c r="H64" s="2"/>
      <c r="I64" s="2"/>
    </row>
    <row r="65" spans="1:9">
      <c r="A65" s="2"/>
      <c r="B65" s="2"/>
      <c r="C65" s="2"/>
      <c r="D65" s="2"/>
      <c r="E65" s="2"/>
      <c r="F65" s="2"/>
      <c r="G65" s="7"/>
      <c r="H65" s="2"/>
      <c r="I65" s="2"/>
    </row>
    <row r="66" spans="1:9">
      <c r="A66" s="4"/>
      <c r="B66" s="2"/>
      <c r="C66" s="2"/>
      <c r="D66" s="2"/>
      <c r="E66" s="2"/>
      <c r="F66" s="2"/>
      <c r="G66" s="2"/>
      <c r="H66" s="2"/>
      <c r="I66" s="2"/>
    </row>
    <row r="67" spans="1:9">
      <c r="A67" s="4"/>
      <c r="B67" s="2"/>
      <c r="C67" s="2"/>
      <c r="D67" s="2"/>
      <c r="E67" s="2"/>
      <c r="F67" s="2"/>
      <c r="G67" s="2"/>
      <c r="H67" s="2"/>
      <c r="I67" s="2"/>
    </row>
    <row r="68" spans="1:9">
      <c r="A68" s="4"/>
      <c r="B68" s="5"/>
      <c r="C68" s="5"/>
      <c r="D68" s="5"/>
      <c r="E68" s="5"/>
      <c r="F68" s="5"/>
      <c r="G68" s="5"/>
      <c r="H68" s="5"/>
      <c r="I68" s="5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4338" r:id="rId4"/>
  </oleObjects>
</worksheet>
</file>

<file path=xl/worksheets/sheet11.xml><?xml version="1.0" encoding="utf-8"?>
<worksheet xmlns="http://schemas.openxmlformats.org/spreadsheetml/2006/main" xmlns:r="http://schemas.openxmlformats.org/officeDocument/2006/relationships">
  <sheetPr codeName="Φύλλο11"/>
  <dimension ref="A1:K99"/>
  <sheetViews>
    <sheetView zoomScale="80" zoomScaleNormal="80" workbookViewId="0">
      <pane ySplit="6" topLeftCell="A7" activePane="bottomLeft" state="frozen"/>
      <selection pane="bottomLeft" activeCell="B51" sqref="B51"/>
    </sheetView>
  </sheetViews>
  <sheetFormatPr defaultRowHeight="12.75"/>
  <cols>
    <col min="1" max="1" width="38.5703125" customWidth="1"/>
    <col min="2" max="11" width="13.5703125" customWidth="1"/>
  </cols>
  <sheetData>
    <row r="1" spans="1:11" ht="15" customHeight="1">
      <c r="A1" s="37" t="s">
        <v>63</v>
      </c>
      <c r="B1" s="11"/>
      <c r="C1" s="11"/>
      <c r="D1" s="11"/>
      <c r="E1" s="12"/>
      <c r="F1" s="53" t="s">
        <v>54</v>
      </c>
      <c r="H1" s="13"/>
      <c r="I1" s="13"/>
      <c r="J1" s="2"/>
      <c r="K1" s="2"/>
    </row>
    <row r="2" spans="1:11" ht="15" customHeight="1">
      <c r="A2" s="37" t="s">
        <v>62</v>
      </c>
      <c r="B2" s="12"/>
      <c r="C2" s="12"/>
      <c r="D2" s="12"/>
      <c r="E2" s="12"/>
      <c r="F2" s="54" t="s">
        <v>59</v>
      </c>
      <c r="H2" s="13"/>
      <c r="I2" s="13"/>
      <c r="J2" s="2"/>
      <c r="K2" s="2"/>
    </row>
    <row r="3" spans="1:11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1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1" ht="15" customHeight="1">
      <c r="A5" s="68" t="s">
        <v>46</v>
      </c>
      <c r="B5" s="67" t="s">
        <v>43</v>
      </c>
      <c r="C5" s="72" t="s">
        <v>1</v>
      </c>
      <c r="D5" s="73"/>
      <c r="E5" s="67" t="s">
        <v>43</v>
      </c>
      <c r="F5" s="72" t="s">
        <v>1</v>
      </c>
      <c r="G5" s="73"/>
      <c r="H5" s="67" t="s">
        <v>43</v>
      </c>
      <c r="I5" s="68" t="s">
        <v>1</v>
      </c>
      <c r="J5" s="67" t="s">
        <v>43</v>
      </c>
      <c r="K5" s="67" t="s">
        <v>1</v>
      </c>
    </row>
    <row r="6" spans="1:11" ht="15" customHeight="1">
      <c r="A6" s="47"/>
      <c r="B6" s="67" t="s">
        <v>50</v>
      </c>
      <c r="C6" s="67" t="s">
        <v>44</v>
      </c>
      <c r="D6" s="68" t="s">
        <v>45</v>
      </c>
      <c r="E6" s="67" t="s">
        <v>50</v>
      </c>
      <c r="F6" s="67" t="s">
        <v>44</v>
      </c>
      <c r="G6" s="68" t="s">
        <v>45</v>
      </c>
      <c r="H6" s="67" t="s">
        <v>50</v>
      </c>
      <c r="I6" s="68" t="s">
        <v>50</v>
      </c>
      <c r="J6" s="67" t="s">
        <v>50</v>
      </c>
      <c r="K6" s="67" t="s">
        <v>50</v>
      </c>
    </row>
    <row r="7" spans="1:11" ht="15" customHeight="1">
      <c r="A7" s="38" t="s">
        <v>42</v>
      </c>
      <c r="B7" s="25">
        <v>2669</v>
      </c>
      <c r="C7" s="25">
        <v>56032</v>
      </c>
      <c r="D7" s="25">
        <v>43097</v>
      </c>
      <c r="E7" s="25">
        <v>2835</v>
      </c>
      <c r="F7" s="25">
        <v>59357</v>
      </c>
      <c r="G7" s="25">
        <v>102739</v>
      </c>
      <c r="H7" s="25">
        <f t="shared" ref="H7:H45" si="0">B7+E7</f>
        <v>5504</v>
      </c>
      <c r="I7" s="25">
        <f t="shared" ref="I7:I45" si="1">C7+D7+F7+G7</f>
        <v>261225</v>
      </c>
      <c r="J7" s="40">
        <f>H7/$H$47</f>
        <v>0.54473475851148057</v>
      </c>
      <c r="K7" s="40">
        <f>I7/$I$47</f>
        <v>0.59020960377047293</v>
      </c>
    </row>
    <row r="8" spans="1:11" ht="15" customHeight="1">
      <c r="A8" s="38" t="s">
        <v>7</v>
      </c>
      <c r="B8" s="25">
        <v>50</v>
      </c>
      <c r="C8" s="25">
        <v>42</v>
      </c>
      <c r="D8" s="25">
        <v>91</v>
      </c>
      <c r="E8" s="25">
        <v>4</v>
      </c>
      <c r="F8" s="25">
        <v>0</v>
      </c>
      <c r="G8" s="25">
        <v>0</v>
      </c>
      <c r="H8" s="25">
        <f t="shared" si="0"/>
        <v>54</v>
      </c>
      <c r="I8" s="25">
        <f t="shared" si="1"/>
        <v>133</v>
      </c>
      <c r="J8" s="40">
        <f t="shared" ref="J8:J45" si="2">H8/$H$47</f>
        <v>5.3444180522565317E-3</v>
      </c>
      <c r="K8" s="40">
        <f t="shared" ref="K8:K45" si="3">I8/$I$47</f>
        <v>3.0049909963239698E-4</v>
      </c>
    </row>
    <row r="9" spans="1:11" ht="15" customHeight="1">
      <c r="A9" s="38" t="s">
        <v>15</v>
      </c>
      <c r="B9" s="25">
        <v>147</v>
      </c>
      <c r="C9" s="25">
        <v>3050</v>
      </c>
      <c r="D9" s="25">
        <v>3622</v>
      </c>
      <c r="E9" s="25">
        <v>1</v>
      </c>
      <c r="F9" s="25">
        <v>0</v>
      </c>
      <c r="G9" s="25">
        <v>0</v>
      </c>
      <c r="H9" s="25">
        <f t="shared" si="0"/>
        <v>148</v>
      </c>
      <c r="I9" s="25">
        <f t="shared" si="1"/>
        <v>6672</v>
      </c>
      <c r="J9" s="40">
        <f t="shared" si="2"/>
        <v>1.4647664291369754E-2</v>
      </c>
      <c r="K9" s="40">
        <f t="shared" si="3"/>
        <v>1.5074661599604154E-2</v>
      </c>
    </row>
    <row r="10" spans="1:11" ht="15" customHeight="1">
      <c r="A10" s="38" t="s">
        <v>6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f t="shared" si="0"/>
        <v>0</v>
      </c>
      <c r="I10" s="25">
        <f t="shared" si="1"/>
        <v>0</v>
      </c>
      <c r="J10" s="40">
        <f t="shared" si="2"/>
        <v>0</v>
      </c>
      <c r="K10" s="40">
        <f t="shared" si="3"/>
        <v>0</v>
      </c>
    </row>
    <row r="11" spans="1:11" ht="15" customHeight="1">
      <c r="A11" s="38" t="s">
        <v>8</v>
      </c>
      <c r="B11" s="25">
        <v>22</v>
      </c>
      <c r="C11" s="25">
        <v>78</v>
      </c>
      <c r="D11" s="25">
        <v>118</v>
      </c>
      <c r="E11" s="25">
        <v>0</v>
      </c>
      <c r="F11" s="25">
        <v>0</v>
      </c>
      <c r="G11" s="25">
        <v>0</v>
      </c>
      <c r="H11" s="25">
        <f t="shared" si="0"/>
        <v>22</v>
      </c>
      <c r="I11" s="25">
        <f t="shared" si="1"/>
        <v>196</v>
      </c>
      <c r="J11" s="40">
        <f t="shared" si="2"/>
        <v>2.1773555027711799E-3</v>
      </c>
      <c r="K11" s="40">
        <f t="shared" si="3"/>
        <v>4.4284077840563764E-4</v>
      </c>
    </row>
    <row r="12" spans="1:11" ht="15" customHeight="1">
      <c r="A12" s="38" t="s">
        <v>14</v>
      </c>
      <c r="B12" s="25">
        <v>64</v>
      </c>
      <c r="C12" s="25">
        <v>292</v>
      </c>
      <c r="D12" s="25">
        <v>325</v>
      </c>
      <c r="E12" s="25">
        <v>5</v>
      </c>
      <c r="F12" s="25">
        <v>26</v>
      </c>
      <c r="G12" s="25">
        <v>176</v>
      </c>
      <c r="H12" s="25">
        <f t="shared" si="0"/>
        <v>69</v>
      </c>
      <c r="I12" s="25">
        <f t="shared" si="1"/>
        <v>819</v>
      </c>
      <c r="J12" s="40">
        <f t="shared" si="2"/>
        <v>6.8289786223277912E-3</v>
      </c>
      <c r="K12" s="40">
        <f t="shared" si="3"/>
        <v>1.8504418240521286E-3</v>
      </c>
    </row>
    <row r="13" spans="1:11" ht="15" customHeight="1">
      <c r="A13" s="38" t="s">
        <v>13</v>
      </c>
      <c r="B13" s="25">
        <v>419</v>
      </c>
      <c r="C13" s="25">
        <v>9267</v>
      </c>
      <c r="D13" s="25">
        <v>13040</v>
      </c>
      <c r="E13" s="25">
        <v>255</v>
      </c>
      <c r="F13" s="25">
        <v>4557</v>
      </c>
      <c r="G13" s="25">
        <v>19065</v>
      </c>
      <c r="H13" s="25">
        <f t="shared" si="0"/>
        <v>674</v>
      </c>
      <c r="I13" s="25">
        <f t="shared" si="1"/>
        <v>45929</v>
      </c>
      <c r="J13" s="40">
        <f t="shared" si="2"/>
        <v>6.6706254948535229E-2</v>
      </c>
      <c r="K13" s="40">
        <f t="shared" si="3"/>
        <v>0.10377160260914557</v>
      </c>
    </row>
    <row r="14" spans="1:11" ht="15" customHeight="1">
      <c r="A14" s="38" t="s">
        <v>12</v>
      </c>
      <c r="B14" s="25">
        <v>455</v>
      </c>
      <c r="C14" s="25">
        <v>6377</v>
      </c>
      <c r="D14" s="25">
        <v>8082</v>
      </c>
      <c r="E14" s="25">
        <v>291</v>
      </c>
      <c r="F14" s="25">
        <v>5543</v>
      </c>
      <c r="G14" s="25">
        <v>11718</v>
      </c>
      <c r="H14" s="25">
        <f t="shared" si="0"/>
        <v>746</v>
      </c>
      <c r="I14" s="25">
        <f t="shared" si="1"/>
        <v>31720</v>
      </c>
      <c r="J14" s="40">
        <f t="shared" si="2"/>
        <v>7.3832145684877282E-2</v>
      </c>
      <c r="K14" s="40">
        <f t="shared" si="3"/>
        <v>7.1667905566463394E-2</v>
      </c>
    </row>
    <row r="15" spans="1:11" ht="15" customHeight="1">
      <c r="A15" s="38" t="s">
        <v>11</v>
      </c>
      <c r="B15" s="25">
        <v>28</v>
      </c>
      <c r="C15" s="25">
        <v>364</v>
      </c>
      <c r="D15" s="25">
        <v>416</v>
      </c>
      <c r="E15" s="25">
        <v>0</v>
      </c>
      <c r="F15" s="25">
        <v>0</v>
      </c>
      <c r="G15" s="25">
        <v>0</v>
      </c>
      <c r="H15" s="25">
        <f t="shared" si="0"/>
        <v>28</v>
      </c>
      <c r="I15" s="25">
        <f t="shared" si="1"/>
        <v>780</v>
      </c>
      <c r="J15" s="40">
        <f t="shared" si="2"/>
        <v>2.7711797307996833E-3</v>
      </c>
      <c r="K15" s="40">
        <f t="shared" si="3"/>
        <v>1.762325546716313E-3</v>
      </c>
    </row>
    <row r="16" spans="1:11" ht="15" customHeight="1">
      <c r="A16" s="38" t="s">
        <v>10</v>
      </c>
      <c r="B16" s="25">
        <v>42</v>
      </c>
      <c r="C16" s="25">
        <v>387</v>
      </c>
      <c r="D16" s="25">
        <v>333</v>
      </c>
      <c r="E16" s="25">
        <v>0</v>
      </c>
      <c r="F16" s="25">
        <v>0</v>
      </c>
      <c r="G16" s="25">
        <v>0</v>
      </c>
      <c r="H16" s="25">
        <f t="shared" si="0"/>
        <v>42</v>
      </c>
      <c r="I16" s="25">
        <f t="shared" si="1"/>
        <v>720</v>
      </c>
      <c r="J16" s="40">
        <f t="shared" si="2"/>
        <v>4.1567695961995249E-3</v>
      </c>
      <c r="K16" s="40">
        <f t="shared" si="3"/>
        <v>1.6267620431227505E-3</v>
      </c>
    </row>
    <row r="17" spans="1:11" ht="15" customHeight="1">
      <c r="A17" s="38" t="s">
        <v>16</v>
      </c>
      <c r="B17" s="25">
        <v>26</v>
      </c>
      <c r="C17" s="25">
        <v>720</v>
      </c>
      <c r="D17" s="25">
        <v>762</v>
      </c>
      <c r="E17" s="25">
        <v>0</v>
      </c>
      <c r="F17" s="25">
        <v>0</v>
      </c>
      <c r="G17" s="25">
        <v>0</v>
      </c>
      <c r="H17" s="25">
        <f t="shared" si="0"/>
        <v>26</v>
      </c>
      <c r="I17" s="25">
        <f t="shared" si="1"/>
        <v>1482</v>
      </c>
      <c r="J17" s="40">
        <f t="shared" si="2"/>
        <v>2.5732383214568488E-3</v>
      </c>
      <c r="K17" s="40">
        <f t="shared" si="3"/>
        <v>3.3484185387609947E-3</v>
      </c>
    </row>
    <row r="18" spans="1:11" ht="15" customHeight="1">
      <c r="A18" s="38" t="s">
        <v>17</v>
      </c>
      <c r="B18" s="25">
        <v>12</v>
      </c>
      <c r="C18" s="25">
        <v>51</v>
      </c>
      <c r="D18" s="25">
        <v>51</v>
      </c>
      <c r="E18" s="25">
        <v>10</v>
      </c>
      <c r="F18" s="25">
        <v>217</v>
      </c>
      <c r="G18" s="25">
        <v>420</v>
      </c>
      <c r="H18" s="25">
        <f t="shared" si="0"/>
        <v>22</v>
      </c>
      <c r="I18" s="25">
        <f t="shared" si="1"/>
        <v>739</v>
      </c>
      <c r="J18" s="40">
        <f t="shared" si="2"/>
        <v>2.1773555027711799E-3</v>
      </c>
      <c r="K18" s="40">
        <f t="shared" si="3"/>
        <v>1.6696904859273786E-3</v>
      </c>
    </row>
    <row r="19" spans="1:11" ht="15" customHeight="1">
      <c r="A19" s="38" t="s">
        <v>4</v>
      </c>
      <c r="B19" s="25">
        <v>58</v>
      </c>
      <c r="C19" s="25">
        <v>98</v>
      </c>
      <c r="D19" s="25">
        <v>98</v>
      </c>
      <c r="E19" s="25">
        <v>0</v>
      </c>
      <c r="F19" s="25">
        <v>0</v>
      </c>
      <c r="G19" s="25">
        <v>0</v>
      </c>
      <c r="H19" s="25">
        <f t="shared" si="0"/>
        <v>58</v>
      </c>
      <c r="I19" s="25">
        <f t="shared" si="1"/>
        <v>196</v>
      </c>
      <c r="J19" s="40">
        <f t="shared" si="2"/>
        <v>5.7403008709422014E-3</v>
      </c>
      <c r="K19" s="40">
        <f t="shared" si="3"/>
        <v>4.4284077840563764E-4</v>
      </c>
    </row>
    <row r="20" spans="1:11" ht="15" customHeight="1">
      <c r="A20" s="38" t="s">
        <v>18</v>
      </c>
      <c r="B20" s="25">
        <v>102</v>
      </c>
      <c r="C20" s="25">
        <v>641</v>
      </c>
      <c r="D20" s="25">
        <v>674</v>
      </c>
      <c r="E20" s="25">
        <v>0</v>
      </c>
      <c r="F20" s="25">
        <v>0</v>
      </c>
      <c r="G20" s="25">
        <v>0</v>
      </c>
      <c r="H20" s="25">
        <f t="shared" si="0"/>
        <v>102</v>
      </c>
      <c r="I20" s="25">
        <f t="shared" si="1"/>
        <v>1315</v>
      </c>
      <c r="J20" s="40">
        <f t="shared" si="2"/>
        <v>1.0095011876484561E-2</v>
      </c>
      <c r="K20" s="40">
        <f t="shared" si="3"/>
        <v>2.9711001204255792E-3</v>
      </c>
    </row>
    <row r="21" spans="1:11" ht="15" customHeight="1">
      <c r="A21" s="38" t="s">
        <v>19</v>
      </c>
      <c r="B21" s="25">
        <v>11</v>
      </c>
      <c r="C21" s="25">
        <v>15</v>
      </c>
      <c r="D21" s="25">
        <v>22</v>
      </c>
      <c r="E21" s="25">
        <v>0</v>
      </c>
      <c r="F21" s="25">
        <v>0</v>
      </c>
      <c r="G21" s="25">
        <v>0</v>
      </c>
      <c r="H21" s="25">
        <f t="shared" si="0"/>
        <v>11</v>
      </c>
      <c r="I21" s="25">
        <f t="shared" si="1"/>
        <v>37</v>
      </c>
      <c r="J21" s="40">
        <f t="shared" si="2"/>
        <v>1.0886777513855899E-3</v>
      </c>
      <c r="K21" s="40">
        <f t="shared" si="3"/>
        <v>8.3597493882696898E-5</v>
      </c>
    </row>
    <row r="22" spans="1:11" ht="15" customHeight="1">
      <c r="A22" s="38" t="s">
        <v>20</v>
      </c>
      <c r="B22" s="25">
        <v>22</v>
      </c>
      <c r="C22" s="25">
        <v>47</v>
      </c>
      <c r="D22" s="25">
        <v>59</v>
      </c>
      <c r="E22" s="25">
        <v>0</v>
      </c>
      <c r="F22" s="25">
        <v>0</v>
      </c>
      <c r="G22" s="25">
        <v>0</v>
      </c>
      <c r="H22" s="25">
        <f t="shared" si="0"/>
        <v>22</v>
      </c>
      <c r="I22" s="25">
        <f t="shared" si="1"/>
        <v>106</v>
      </c>
      <c r="J22" s="40">
        <f t="shared" si="2"/>
        <v>2.1773555027711799E-3</v>
      </c>
      <c r="K22" s="40">
        <f t="shared" si="3"/>
        <v>2.3949552301529383E-4</v>
      </c>
    </row>
    <row r="23" spans="1:11" ht="15" customHeight="1">
      <c r="A23" s="38" t="s">
        <v>21</v>
      </c>
      <c r="B23" s="25">
        <v>26</v>
      </c>
      <c r="C23" s="25">
        <v>35</v>
      </c>
      <c r="D23" s="25">
        <v>46</v>
      </c>
      <c r="E23" s="25">
        <v>0</v>
      </c>
      <c r="F23" s="25">
        <v>0</v>
      </c>
      <c r="G23" s="25">
        <v>0</v>
      </c>
      <c r="H23" s="25">
        <f t="shared" si="0"/>
        <v>26</v>
      </c>
      <c r="I23" s="25">
        <f t="shared" si="1"/>
        <v>81</v>
      </c>
      <c r="J23" s="40">
        <f t="shared" si="2"/>
        <v>2.5732383214568488E-3</v>
      </c>
      <c r="K23" s="40">
        <f t="shared" si="3"/>
        <v>1.8301072985130943E-4</v>
      </c>
    </row>
    <row r="24" spans="1:11" ht="15" customHeight="1">
      <c r="A24" s="38" t="s">
        <v>22</v>
      </c>
      <c r="B24" s="25">
        <v>159</v>
      </c>
      <c r="C24" s="25">
        <v>2133</v>
      </c>
      <c r="D24" s="25">
        <v>2714</v>
      </c>
      <c r="E24" s="25">
        <v>49</v>
      </c>
      <c r="F24" s="25">
        <v>294</v>
      </c>
      <c r="G24" s="25">
        <v>2360</v>
      </c>
      <c r="H24" s="25">
        <f t="shared" si="0"/>
        <v>208</v>
      </c>
      <c r="I24" s="25">
        <f t="shared" si="1"/>
        <v>7501</v>
      </c>
      <c r="J24" s="40">
        <f t="shared" si="2"/>
        <v>2.0585906571654791E-2</v>
      </c>
      <c r="K24" s="40">
        <f t="shared" si="3"/>
        <v>1.6947697340921879E-2</v>
      </c>
    </row>
    <row r="25" spans="1:11" ht="15" customHeight="1">
      <c r="A25" s="38" t="s">
        <v>23</v>
      </c>
      <c r="B25" s="25">
        <v>73</v>
      </c>
      <c r="C25" s="25">
        <v>399</v>
      </c>
      <c r="D25" s="25">
        <v>540</v>
      </c>
      <c r="E25" s="25">
        <v>0</v>
      </c>
      <c r="F25" s="25">
        <v>0</v>
      </c>
      <c r="G25" s="25">
        <v>0</v>
      </c>
      <c r="H25" s="25">
        <f t="shared" si="0"/>
        <v>73</v>
      </c>
      <c r="I25" s="25">
        <f t="shared" si="1"/>
        <v>939</v>
      </c>
      <c r="J25" s="40">
        <f t="shared" si="2"/>
        <v>7.2248614410134601E-3</v>
      </c>
      <c r="K25" s="40">
        <f t="shared" si="3"/>
        <v>2.121568831239254E-3</v>
      </c>
    </row>
    <row r="26" spans="1:11" ht="15" customHeight="1">
      <c r="A26" s="38" t="s">
        <v>24</v>
      </c>
      <c r="B26" s="25">
        <v>22</v>
      </c>
      <c r="C26" s="25">
        <v>53</v>
      </c>
      <c r="D26" s="25">
        <v>32</v>
      </c>
      <c r="E26" s="25">
        <v>0</v>
      </c>
      <c r="F26" s="25">
        <v>0</v>
      </c>
      <c r="G26" s="25">
        <v>0</v>
      </c>
      <c r="H26" s="25">
        <f t="shared" si="0"/>
        <v>22</v>
      </c>
      <c r="I26" s="25">
        <f t="shared" si="1"/>
        <v>85</v>
      </c>
      <c r="J26" s="40">
        <f t="shared" si="2"/>
        <v>2.1773555027711799E-3</v>
      </c>
      <c r="K26" s="40">
        <f t="shared" si="3"/>
        <v>1.9204829675754692E-4</v>
      </c>
    </row>
    <row r="27" spans="1:11" ht="15" customHeight="1">
      <c r="A27" s="38" t="s">
        <v>25</v>
      </c>
      <c r="B27" s="25">
        <v>36</v>
      </c>
      <c r="C27" s="25">
        <v>207</v>
      </c>
      <c r="D27" s="25">
        <v>277</v>
      </c>
      <c r="E27" s="25">
        <v>0</v>
      </c>
      <c r="F27" s="25">
        <v>0</v>
      </c>
      <c r="G27" s="25">
        <v>0</v>
      </c>
      <c r="H27" s="25">
        <f t="shared" si="0"/>
        <v>36</v>
      </c>
      <c r="I27" s="25">
        <f t="shared" si="1"/>
        <v>484</v>
      </c>
      <c r="J27" s="40">
        <f t="shared" si="2"/>
        <v>3.5629453681710215E-3</v>
      </c>
      <c r="K27" s="40">
        <f t="shared" si="3"/>
        <v>1.0935455956547378E-3</v>
      </c>
    </row>
    <row r="28" spans="1:11" ht="15" customHeight="1">
      <c r="A28" s="38" t="s">
        <v>26</v>
      </c>
      <c r="B28" s="25">
        <v>161</v>
      </c>
      <c r="C28" s="25">
        <v>2337</v>
      </c>
      <c r="D28" s="25">
        <v>2819</v>
      </c>
      <c r="E28" s="25">
        <v>57</v>
      </c>
      <c r="F28" s="25">
        <v>1065</v>
      </c>
      <c r="G28" s="25">
        <v>5141</v>
      </c>
      <c r="H28" s="25">
        <f t="shared" si="0"/>
        <v>218</v>
      </c>
      <c r="I28" s="25">
        <f t="shared" si="1"/>
        <v>11362</v>
      </c>
      <c r="J28" s="40">
        <f t="shared" si="2"/>
        <v>2.1575613618368964E-2</v>
      </c>
      <c r="K28" s="40">
        <f t="shared" si="3"/>
        <v>2.5671208797167628E-2</v>
      </c>
    </row>
    <row r="29" spans="1:11" ht="15" customHeight="1">
      <c r="A29" s="38" t="s">
        <v>27</v>
      </c>
      <c r="B29" s="25">
        <v>23</v>
      </c>
      <c r="C29" s="25">
        <v>140</v>
      </c>
      <c r="D29" s="25">
        <v>208</v>
      </c>
      <c r="E29" s="25">
        <v>0</v>
      </c>
      <c r="F29" s="25">
        <v>0</v>
      </c>
      <c r="G29" s="25">
        <v>0</v>
      </c>
      <c r="H29" s="25">
        <f t="shared" si="0"/>
        <v>23</v>
      </c>
      <c r="I29" s="25">
        <f t="shared" si="1"/>
        <v>348</v>
      </c>
      <c r="J29" s="40">
        <f t="shared" si="2"/>
        <v>2.2763262074425969E-3</v>
      </c>
      <c r="K29" s="40">
        <f t="shared" si="3"/>
        <v>7.8626832084266278E-4</v>
      </c>
    </row>
    <row r="30" spans="1:11" ht="15" customHeight="1">
      <c r="A30" s="38" t="s">
        <v>28</v>
      </c>
      <c r="B30" s="25">
        <v>132</v>
      </c>
      <c r="C30" s="25">
        <v>834</v>
      </c>
      <c r="D30" s="25">
        <v>845</v>
      </c>
      <c r="E30" s="25">
        <v>0</v>
      </c>
      <c r="F30" s="25">
        <v>0</v>
      </c>
      <c r="G30" s="25">
        <v>0</v>
      </c>
      <c r="H30" s="25">
        <f t="shared" si="0"/>
        <v>132</v>
      </c>
      <c r="I30" s="25">
        <f t="shared" si="1"/>
        <v>1679</v>
      </c>
      <c r="J30" s="40">
        <f t="shared" si="2"/>
        <v>1.3064133016627079E-2</v>
      </c>
      <c r="K30" s="40">
        <f t="shared" si="3"/>
        <v>3.7935187088931916E-3</v>
      </c>
    </row>
    <row r="31" spans="1:11" ht="15" customHeight="1">
      <c r="A31" s="38" t="s">
        <v>29</v>
      </c>
      <c r="B31" s="25">
        <v>58</v>
      </c>
      <c r="C31" s="25">
        <v>359</v>
      </c>
      <c r="D31" s="25">
        <v>506</v>
      </c>
      <c r="E31" s="25">
        <v>0</v>
      </c>
      <c r="F31" s="25">
        <v>0</v>
      </c>
      <c r="G31" s="25">
        <v>0</v>
      </c>
      <c r="H31" s="25">
        <f t="shared" si="0"/>
        <v>58</v>
      </c>
      <c r="I31" s="25">
        <f t="shared" si="1"/>
        <v>865</v>
      </c>
      <c r="J31" s="40">
        <f t="shared" si="2"/>
        <v>5.7403008709422014E-3</v>
      </c>
      <c r="K31" s="40">
        <f t="shared" si="3"/>
        <v>1.9543738434738599E-3</v>
      </c>
    </row>
    <row r="32" spans="1:11" ht="15" customHeight="1">
      <c r="A32" s="38" t="s">
        <v>30</v>
      </c>
      <c r="B32" s="25">
        <v>58</v>
      </c>
      <c r="C32" s="25">
        <v>903</v>
      </c>
      <c r="D32" s="25">
        <v>1180</v>
      </c>
      <c r="E32" s="25">
        <v>12</v>
      </c>
      <c r="F32" s="25">
        <v>34</v>
      </c>
      <c r="G32" s="25">
        <v>228</v>
      </c>
      <c r="H32" s="25">
        <f t="shared" si="0"/>
        <v>70</v>
      </c>
      <c r="I32" s="25">
        <f t="shared" si="1"/>
        <v>2345</v>
      </c>
      <c r="J32" s="40">
        <f t="shared" si="2"/>
        <v>6.9279493269992082E-3</v>
      </c>
      <c r="K32" s="40">
        <f t="shared" si="3"/>
        <v>5.298273598781736E-3</v>
      </c>
    </row>
    <row r="33" spans="1:11" ht="15" customHeight="1">
      <c r="A33" s="38" t="s">
        <v>31</v>
      </c>
      <c r="B33" s="25">
        <v>212</v>
      </c>
      <c r="C33" s="25">
        <v>3372</v>
      </c>
      <c r="D33" s="25">
        <v>3419</v>
      </c>
      <c r="E33" s="25">
        <v>1</v>
      </c>
      <c r="F33" s="25">
        <v>0</v>
      </c>
      <c r="G33" s="25">
        <v>0</v>
      </c>
      <c r="H33" s="25">
        <f t="shared" si="0"/>
        <v>213</v>
      </c>
      <c r="I33" s="25">
        <f t="shared" si="1"/>
        <v>6791</v>
      </c>
      <c r="J33" s="40">
        <f t="shared" si="2"/>
        <v>2.1080760095011877E-2</v>
      </c>
      <c r="K33" s="40">
        <f t="shared" si="3"/>
        <v>1.5343529215064721E-2</v>
      </c>
    </row>
    <row r="34" spans="1:11" ht="15" customHeight="1">
      <c r="A34" s="38" t="s">
        <v>32</v>
      </c>
      <c r="B34" s="25">
        <v>86</v>
      </c>
      <c r="C34" s="25">
        <v>464</v>
      </c>
      <c r="D34" s="25">
        <v>836</v>
      </c>
      <c r="E34" s="25">
        <v>0</v>
      </c>
      <c r="F34" s="25">
        <v>0</v>
      </c>
      <c r="G34" s="25">
        <v>0</v>
      </c>
      <c r="H34" s="25">
        <f t="shared" si="0"/>
        <v>86</v>
      </c>
      <c r="I34" s="25">
        <f t="shared" si="1"/>
        <v>1300</v>
      </c>
      <c r="J34" s="40">
        <f t="shared" si="2"/>
        <v>8.5114806017418838E-3</v>
      </c>
      <c r="K34" s="40">
        <f t="shared" si="3"/>
        <v>2.9372092445271885E-3</v>
      </c>
    </row>
    <row r="35" spans="1:11" ht="15" customHeight="1">
      <c r="A35" s="38" t="s">
        <v>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0"/>
        <v>0</v>
      </c>
      <c r="I35" s="25">
        <f t="shared" si="1"/>
        <v>0</v>
      </c>
      <c r="J35" s="40">
        <f t="shared" si="2"/>
        <v>0</v>
      </c>
      <c r="K35" s="40">
        <f t="shared" si="3"/>
        <v>0</v>
      </c>
    </row>
    <row r="36" spans="1:11" ht="15" customHeight="1">
      <c r="A36" s="38" t="s">
        <v>33</v>
      </c>
      <c r="B36" s="25">
        <v>100</v>
      </c>
      <c r="C36" s="25">
        <v>950</v>
      </c>
      <c r="D36" s="25">
        <v>1471</v>
      </c>
      <c r="E36" s="25">
        <v>0</v>
      </c>
      <c r="F36" s="25">
        <v>0</v>
      </c>
      <c r="G36" s="25">
        <v>0</v>
      </c>
      <c r="H36" s="25">
        <f t="shared" si="0"/>
        <v>100</v>
      </c>
      <c r="I36" s="25">
        <f t="shared" si="1"/>
        <v>2421</v>
      </c>
      <c r="J36" s="40">
        <f t="shared" si="2"/>
        <v>9.8970704671417255E-3</v>
      </c>
      <c r="K36" s="40">
        <f t="shared" si="3"/>
        <v>5.4699873700002483E-3</v>
      </c>
    </row>
    <row r="37" spans="1:11" ht="15" customHeight="1">
      <c r="A37" s="38" t="s">
        <v>34</v>
      </c>
      <c r="B37" s="25">
        <v>286</v>
      </c>
      <c r="C37" s="25">
        <v>6340</v>
      </c>
      <c r="D37" s="25">
        <v>7557</v>
      </c>
      <c r="E37" s="25">
        <v>156</v>
      </c>
      <c r="F37" s="25">
        <v>1640</v>
      </c>
      <c r="G37" s="25">
        <v>12181</v>
      </c>
      <c r="H37" s="25">
        <f t="shared" si="0"/>
        <v>442</v>
      </c>
      <c r="I37" s="25">
        <f t="shared" si="1"/>
        <v>27718</v>
      </c>
      <c r="J37" s="40">
        <f t="shared" si="2"/>
        <v>4.3745051464766427E-2</v>
      </c>
      <c r="K37" s="40">
        <f t="shared" si="3"/>
        <v>6.2625819876772779E-2</v>
      </c>
    </row>
    <row r="38" spans="1:11" ht="15" customHeight="1">
      <c r="A38" s="38" t="s">
        <v>35</v>
      </c>
      <c r="B38" s="25">
        <v>173</v>
      </c>
      <c r="C38" s="25">
        <v>2151</v>
      </c>
      <c r="D38" s="25">
        <v>2300</v>
      </c>
      <c r="E38" s="25">
        <v>2</v>
      </c>
      <c r="F38" s="25">
        <v>0</v>
      </c>
      <c r="G38" s="25">
        <v>0</v>
      </c>
      <c r="H38" s="25">
        <f t="shared" si="0"/>
        <v>175</v>
      </c>
      <c r="I38" s="25">
        <f t="shared" si="1"/>
        <v>4451</v>
      </c>
      <c r="J38" s="40">
        <f t="shared" si="2"/>
        <v>1.731987331749802E-2</v>
      </c>
      <c r="K38" s="40">
        <f t="shared" si="3"/>
        <v>1.0056552574915782E-2</v>
      </c>
    </row>
    <row r="39" spans="1:11" ht="15" customHeight="1">
      <c r="A39" s="38" t="s">
        <v>36</v>
      </c>
      <c r="B39" s="25">
        <v>117</v>
      </c>
      <c r="C39" s="25">
        <v>1840</v>
      </c>
      <c r="D39" s="25">
        <v>2702</v>
      </c>
      <c r="E39" s="25">
        <v>20</v>
      </c>
      <c r="F39" s="25">
        <v>270</v>
      </c>
      <c r="G39" s="25">
        <v>1391</v>
      </c>
      <c r="H39" s="25">
        <f t="shared" si="0"/>
        <v>137</v>
      </c>
      <c r="I39" s="25">
        <f t="shared" si="1"/>
        <v>6203</v>
      </c>
      <c r="J39" s="40">
        <f t="shared" si="2"/>
        <v>1.3558986539984165E-2</v>
      </c>
      <c r="K39" s="40">
        <f t="shared" si="3"/>
        <v>1.4015006879847807E-2</v>
      </c>
    </row>
    <row r="40" spans="1:11" ht="15" customHeight="1">
      <c r="A40" s="38" t="s">
        <v>37</v>
      </c>
      <c r="B40" s="25">
        <v>54</v>
      </c>
      <c r="C40" s="25">
        <v>221</v>
      </c>
      <c r="D40" s="25">
        <v>278</v>
      </c>
      <c r="E40" s="25">
        <v>0</v>
      </c>
      <c r="F40" s="25">
        <v>0</v>
      </c>
      <c r="G40" s="25">
        <v>0</v>
      </c>
      <c r="H40" s="25">
        <f t="shared" si="0"/>
        <v>54</v>
      </c>
      <c r="I40" s="25">
        <f t="shared" si="1"/>
        <v>499</v>
      </c>
      <c r="J40" s="40">
        <f t="shared" si="2"/>
        <v>5.3444180522565317E-3</v>
      </c>
      <c r="K40" s="40">
        <f t="shared" si="3"/>
        <v>1.1274364715531285E-3</v>
      </c>
    </row>
    <row r="41" spans="1:11" ht="15" customHeight="1">
      <c r="A41" s="38" t="s">
        <v>38</v>
      </c>
      <c r="B41" s="25">
        <v>32</v>
      </c>
      <c r="C41" s="25">
        <v>175</v>
      </c>
      <c r="D41" s="25">
        <v>213</v>
      </c>
      <c r="E41" s="25">
        <v>0</v>
      </c>
      <c r="F41" s="25">
        <v>0</v>
      </c>
      <c r="G41" s="25">
        <v>0</v>
      </c>
      <c r="H41" s="25">
        <f t="shared" si="0"/>
        <v>32</v>
      </c>
      <c r="I41" s="25">
        <f t="shared" si="1"/>
        <v>388</v>
      </c>
      <c r="J41" s="40">
        <f t="shared" si="2"/>
        <v>3.1670625494853522E-3</v>
      </c>
      <c r="K41" s="40">
        <f t="shared" si="3"/>
        <v>8.766439899050378E-4</v>
      </c>
    </row>
    <row r="42" spans="1:11" ht="15" customHeight="1">
      <c r="A42" s="38" t="s">
        <v>39</v>
      </c>
      <c r="B42" s="25">
        <v>28</v>
      </c>
      <c r="C42" s="25">
        <v>45</v>
      </c>
      <c r="D42" s="25">
        <v>74</v>
      </c>
      <c r="E42" s="25">
        <v>0</v>
      </c>
      <c r="F42" s="25">
        <v>0</v>
      </c>
      <c r="G42" s="25">
        <v>0</v>
      </c>
      <c r="H42" s="25">
        <f t="shared" si="0"/>
        <v>28</v>
      </c>
      <c r="I42" s="25">
        <f t="shared" si="1"/>
        <v>119</v>
      </c>
      <c r="J42" s="40">
        <f t="shared" si="2"/>
        <v>2.7711797307996833E-3</v>
      </c>
      <c r="K42" s="40">
        <f t="shared" si="3"/>
        <v>2.688676154605657E-4</v>
      </c>
    </row>
    <row r="43" spans="1:11" ht="15" customHeight="1">
      <c r="A43" s="38" t="s">
        <v>47</v>
      </c>
      <c r="B43" s="25">
        <v>32</v>
      </c>
      <c r="C43" s="25">
        <v>83</v>
      </c>
      <c r="D43" s="25">
        <v>237</v>
      </c>
      <c r="E43" s="25">
        <v>0</v>
      </c>
      <c r="F43" s="25">
        <v>0</v>
      </c>
      <c r="G43" s="25">
        <v>0</v>
      </c>
      <c r="H43" s="25">
        <f t="shared" si="0"/>
        <v>32</v>
      </c>
      <c r="I43" s="25">
        <f t="shared" si="1"/>
        <v>320</v>
      </c>
      <c r="J43" s="40">
        <f t="shared" si="2"/>
        <v>3.1670625494853522E-3</v>
      </c>
      <c r="K43" s="40">
        <f t="shared" si="3"/>
        <v>7.2300535249900024E-4</v>
      </c>
    </row>
    <row r="44" spans="1:11" ht="15" customHeight="1">
      <c r="A44" s="38" t="s">
        <v>40</v>
      </c>
      <c r="B44" s="25">
        <v>199</v>
      </c>
      <c r="C44" s="25">
        <v>3966</v>
      </c>
      <c r="D44" s="25">
        <v>5429</v>
      </c>
      <c r="E44" s="25">
        <v>8</v>
      </c>
      <c r="F44" s="25">
        <v>114</v>
      </c>
      <c r="G44" s="25">
        <v>584</v>
      </c>
      <c r="H44" s="25">
        <f t="shared" si="0"/>
        <v>207</v>
      </c>
      <c r="I44" s="25">
        <f t="shared" si="1"/>
        <v>10093</v>
      </c>
      <c r="J44" s="40">
        <f t="shared" si="2"/>
        <v>2.0486935866983372E-2</v>
      </c>
      <c r="K44" s="40">
        <f t="shared" si="3"/>
        <v>2.2804040696163781E-2</v>
      </c>
    </row>
    <row r="45" spans="1:11" ht="15" customHeight="1">
      <c r="A45" s="38" t="s">
        <v>41</v>
      </c>
      <c r="B45" s="25">
        <v>204</v>
      </c>
      <c r="C45" s="25">
        <v>2220</v>
      </c>
      <c r="D45" s="25">
        <v>2316</v>
      </c>
      <c r="E45" s="25">
        <v>0</v>
      </c>
      <c r="F45" s="25">
        <v>0</v>
      </c>
      <c r="G45" s="25">
        <v>0</v>
      </c>
      <c r="H45" s="25">
        <f t="shared" si="0"/>
        <v>204</v>
      </c>
      <c r="I45" s="25">
        <f t="shared" si="1"/>
        <v>4536</v>
      </c>
      <c r="J45" s="40">
        <f t="shared" si="2"/>
        <v>2.0190023752969122E-2</v>
      </c>
      <c r="K45" s="40">
        <f t="shared" si="3"/>
        <v>1.0248600871673327E-2</v>
      </c>
    </row>
    <row r="46" spans="1:11" ht="5.0999999999999996" customHeight="1">
      <c r="A46" s="12"/>
      <c r="B46" s="16"/>
      <c r="C46" s="16"/>
      <c r="D46" s="16"/>
      <c r="E46" s="16"/>
      <c r="F46" s="16"/>
      <c r="G46" s="16"/>
      <c r="H46" s="16"/>
      <c r="I46" s="16"/>
      <c r="J46" s="31"/>
      <c r="K46" s="31"/>
    </row>
    <row r="47" spans="1:11" ht="15" customHeight="1">
      <c r="A47" s="58" t="s">
        <v>2</v>
      </c>
      <c r="B47" s="59">
        <f>SUM(B7:B45)</f>
        <v>6398</v>
      </c>
      <c r="C47" s="59">
        <f t="shared" ref="C47:G47" si="4">SUM(C7:C45)</f>
        <v>106688</v>
      </c>
      <c r="D47" s="60">
        <f t="shared" si="4"/>
        <v>106789</v>
      </c>
      <c r="E47" s="59">
        <f t="shared" si="4"/>
        <v>3706</v>
      </c>
      <c r="F47" s="59">
        <f t="shared" si="4"/>
        <v>73117</v>
      </c>
      <c r="G47" s="60">
        <f t="shared" si="4"/>
        <v>156003</v>
      </c>
      <c r="H47" s="59">
        <f>B47+E47</f>
        <v>10104</v>
      </c>
      <c r="I47" s="60">
        <f>C47+D47+F47+G47</f>
        <v>442597</v>
      </c>
      <c r="J47" s="61">
        <f>SUM(J7:J45)</f>
        <v>1.0000000000000002</v>
      </c>
      <c r="K47" s="61">
        <f>SUM(K7:K45)</f>
        <v>0.99999999999999989</v>
      </c>
    </row>
    <row r="48" spans="1:11" ht="5.0999999999999996" customHeight="1">
      <c r="A48" s="12"/>
      <c r="B48" s="25"/>
      <c r="C48" s="25"/>
      <c r="D48" s="25"/>
      <c r="E48" s="25"/>
      <c r="F48" s="25"/>
      <c r="G48" s="25"/>
      <c r="H48" s="33"/>
      <c r="I48" s="33"/>
      <c r="J48" s="31"/>
      <c r="K48" s="31"/>
    </row>
    <row r="49" spans="1:11" ht="15" customHeight="1">
      <c r="A49" s="62" t="s">
        <v>93</v>
      </c>
      <c r="B49" s="25">
        <v>12867</v>
      </c>
      <c r="C49" s="25">
        <v>550408</v>
      </c>
      <c r="D49" s="25">
        <v>550307</v>
      </c>
      <c r="E49" s="25">
        <v>10907</v>
      </c>
      <c r="F49" s="25">
        <v>687711</v>
      </c>
      <c r="G49" s="25">
        <v>807859</v>
      </c>
      <c r="H49" s="25">
        <f>B49+E49</f>
        <v>23774</v>
      </c>
      <c r="I49" s="25">
        <f>C49+D49+F49+G49</f>
        <v>2596285</v>
      </c>
      <c r="J49" s="31"/>
      <c r="K49" s="31"/>
    </row>
    <row r="50" spans="1:11" ht="15" customHeight="1">
      <c r="A50" s="62" t="s">
        <v>94</v>
      </c>
      <c r="B50" s="25">
        <f>B47</f>
        <v>6398</v>
      </c>
      <c r="C50" s="25">
        <f t="shared" ref="C50:I50" si="5">C47</f>
        <v>106688</v>
      </c>
      <c r="D50" s="25">
        <f t="shared" si="5"/>
        <v>106789</v>
      </c>
      <c r="E50" s="25">
        <f t="shared" si="5"/>
        <v>3706</v>
      </c>
      <c r="F50" s="25">
        <f t="shared" si="5"/>
        <v>73117</v>
      </c>
      <c r="G50" s="25">
        <f t="shared" si="5"/>
        <v>156003</v>
      </c>
      <c r="H50" s="25">
        <f t="shared" si="5"/>
        <v>10104</v>
      </c>
      <c r="I50" s="25">
        <f t="shared" si="5"/>
        <v>442597</v>
      </c>
      <c r="J50" s="31"/>
      <c r="K50" s="31"/>
    </row>
    <row r="51" spans="1:11" ht="15" customHeight="1">
      <c r="A51" s="62" t="s">
        <v>48</v>
      </c>
      <c r="B51" s="23">
        <f t="shared" ref="B51:D51" si="6">(B50-B49)/B49</f>
        <v>-0.50275899588093576</v>
      </c>
      <c r="C51" s="23">
        <f t="shared" si="6"/>
        <v>-0.8061656080580224</v>
      </c>
      <c r="D51" s="23">
        <f t="shared" si="6"/>
        <v>-0.8059464989542201</v>
      </c>
      <c r="E51" s="23">
        <f t="shared" ref="E51:I51" si="7">(E50-E49)/E49</f>
        <v>-0.6602182084899606</v>
      </c>
      <c r="F51" s="23">
        <f t="shared" si="7"/>
        <v>-0.89368063038107581</v>
      </c>
      <c r="G51" s="23">
        <f t="shared" si="7"/>
        <v>-0.80689328211977585</v>
      </c>
      <c r="H51" s="23">
        <f t="shared" si="7"/>
        <v>-0.57499789686211833</v>
      </c>
      <c r="I51" s="23">
        <f t="shared" si="7"/>
        <v>-0.82952680464586903</v>
      </c>
      <c r="J51" s="31"/>
      <c r="K51" s="31"/>
    </row>
    <row r="52" spans="1:11" ht="15" customHeight="1">
      <c r="A52" s="1"/>
      <c r="B52" s="2"/>
      <c r="C52" s="2"/>
      <c r="D52" s="2"/>
      <c r="E52" s="2"/>
      <c r="F52" s="2"/>
      <c r="G52" s="2"/>
      <c r="H52" s="2"/>
      <c r="I52" s="2"/>
    </row>
    <row r="53" spans="1:11" ht="15" customHeight="1">
      <c r="A53" s="1"/>
      <c r="B53" s="2"/>
      <c r="C53" s="2"/>
      <c r="D53" s="2"/>
      <c r="E53" s="2"/>
      <c r="F53" s="2"/>
      <c r="G53" s="2"/>
      <c r="H53" s="2"/>
      <c r="I53" s="2"/>
    </row>
    <row r="54" spans="1:11" ht="15" customHeight="1">
      <c r="A54" s="1"/>
      <c r="B54" s="2"/>
      <c r="C54" s="2"/>
      <c r="D54" s="2"/>
      <c r="E54" s="2"/>
      <c r="F54" s="2"/>
      <c r="G54" s="2"/>
      <c r="H54" s="2"/>
      <c r="I54" s="2"/>
    </row>
    <row r="55" spans="1:11" ht="15" customHeight="1">
      <c r="A55" s="1"/>
      <c r="B55" s="2"/>
      <c r="C55" s="2"/>
      <c r="D55" s="2"/>
      <c r="E55" s="2"/>
      <c r="F55" s="2"/>
      <c r="G55" s="2"/>
      <c r="H55" s="2"/>
      <c r="I55" s="2"/>
    </row>
    <row r="56" spans="1:11" ht="15" customHeight="1">
      <c r="A56" s="1"/>
      <c r="B56" s="6"/>
      <c r="C56" s="2"/>
      <c r="D56" s="2"/>
      <c r="E56" s="2"/>
      <c r="F56" s="2"/>
      <c r="G56" s="2"/>
      <c r="H56" s="2"/>
      <c r="I56" s="2"/>
    </row>
    <row r="57" spans="1:11" ht="15" customHeight="1">
      <c r="A57" s="1"/>
      <c r="B57" s="2"/>
      <c r="C57" s="2"/>
      <c r="D57" s="2"/>
      <c r="E57" s="2"/>
      <c r="F57" s="2"/>
      <c r="G57" s="2"/>
      <c r="H57" s="2"/>
      <c r="I57" s="2"/>
    </row>
    <row r="58" spans="1:11" ht="1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11" hidden="1">
      <c r="A59" s="4"/>
      <c r="B59" s="2"/>
      <c r="C59" s="2"/>
      <c r="D59" s="2"/>
      <c r="E59" s="2"/>
      <c r="F59" s="2"/>
      <c r="G59" s="2"/>
      <c r="H59" s="2"/>
      <c r="I59" s="2"/>
    </row>
    <row r="60" spans="1:11" hidden="1">
      <c r="A60" s="2"/>
      <c r="B60" s="2"/>
      <c r="C60" s="2"/>
      <c r="D60" s="2"/>
      <c r="E60" s="2"/>
      <c r="F60" s="2"/>
      <c r="G60" s="2"/>
      <c r="H60" s="2"/>
      <c r="I60" s="2"/>
    </row>
    <row r="61" spans="1:11" hidden="1">
      <c r="A61" s="4"/>
      <c r="B61" s="2"/>
      <c r="C61" s="2"/>
      <c r="D61" s="2"/>
      <c r="E61" s="2"/>
      <c r="F61" s="2"/>
      <c r="G61" s="2"/>
      <c r="H61" s="2"/>
      <c r="I61" s="2"/>
    </row>
    <row r="62" spans="1:11" hidden="1">
      <c r="A62" s="4"/>
      <c r="B62" s="2"/>
      <c r="C62" s="2"/>
      <c r="D62" s="2"/>
      <c r="E62" s="2"/>
      <c r="F62" s="2"/>
      <c r="G62" s="2"/>
      <c r="H62" s="2"/>
      <c r="I62" s="2"/>
    </row>
    <row r="63" spans="1:11" hidden="1">
      <c r="A63" s="4"/>
      <c r="B63" s="5"/>
      <c r="C63" s="5"/>
      <c r="D63" s="5"/>
      <c r="E63" s="5"/>
      <c r="F63" s="5"/>
      <c r="G63" s="5"/>
      <c r="H63" s="2"/>
      <c r="I63" s="2"/>
    </row>
    <row r="64" spans="1:11">
      <c r="A64" s="4"/>
      <c r="B64" s="2"/>
      <c r="C64" s="2"/>
      <c r="D64" s="2"/>
      <c r="E64" s="2"/>
      <c r="F64" s="2"/>
      <c r="G64" s="7"/>
      <c r="H64" s="2"/>
      <c r="I64" s="2"/>
    </row>
    <row r="65" spans="1:9">
      <c r="A65" s="2"/>
      <c r="B65" s="2"/>
      <c r="C65" s="2"/>
      <c r="D65" s="2"/>
      <c r="E65" s="2"/>
      <c r="F65" s="2"/>
      <c r="G65" s="7"/>
      <c r="H65" s="2"/>
      <c r="I65" s="2"/>
    </row>
    <row r="66" spans="1:9">
      <c r="A66" s="4"/>
      <c r="B66" s="2"/>
      <c r="C66" s="2"/>
      <c r="D66" s="2"/>
      <c r="E66" s="2"/>
      <c r="F66" s="2"/>
      <c r="G66" s="7"/>
      <c r="H66" s="2"/>
      <c r="I66" s="2"/>
    </row>
    <row r="67" spans="1:9">
      <c r="A67" s="4"/>
      <c r="B67" s="2"/>
      <c r="C67" s="2"/>
      <c r="D67" s="2"/>
      <c r="E67" s="2"/>
      <c r="F67" s="2"/>
      <c r="G67" s="2"/>
      <c r="H67" s="2"/>
      <c r="I67" s="2"/>
    </row>
    <row r="68" spans="1:9">
      <c r="A68" s="4"/>
      <c r="B68" s="5"/>
      <c r="C68" s="5"/>
      <c r="D68" s="5"/>
      <c r="E68" s="5"/>
      <c r="F68" s="5"/>
      <c r="G68" s="5"/>
      <c r="H68" s="5"/>
      <c r="I68" s="5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6385" r:id="rId4"/>
  </oleObjects>
</worksheet>
</file>

<file path=xl/worksheets/sheet12.xml><?xml version="1.0" encoding="utf-8"?>
<worksheet xmlns="http://schemas.openxmlformats.org/spreadsheetml/2006/main" xmlns:r="http://schemas.openxmlformats.org/officeDocument/2006/relationships">
  <sheetPr codeName="Φύλλο12"/>
  <dimension ref="A1:K182"/>
  <sheetViews>
    <sheetView zoomScale="80" workbookViewId="0">
      <pane ySplit="6" topLeftCell="A7" activePane="bottomLeft" state="frozen"/>
      <selection pane="bottomLeft" activeCell="B7" sqref="B7:G45"/>
    </sheetView>
  </sheetViews>
  <sheetFormatPr defaultRowHeight="12.75"/>
  <cols>
    <col min="1" max="1" width="38.5703125" customWidth="1"/>
    <col min="2" max="11" width="13.5703125" customWidth="1"/>
  </cols>
  <sheetData>
    <row r="1" spans="1:11" ht="15" customHeight="1">
      <c r="A1" s="37" t="s">
        <v>63</v>
      </c>
      <c r="B1" s="11"/>
      <c r="C1" s="11"/>
      <c r="D1" s="11"/>
      <c r="E1" s="12"/>
      <c r="F1" s="53" t="s">
        <v>54</v>
      </c>
      <c r="H1" s="13"/>
      <c r="I1" s="13"/>
      <c r="J1" s="2"/>
      <c r="K1" s="2"/>
    </row>
    <row r="2" spans="1:11" ht="15" customHeight="1">
      <c r="A2" s="37" t="s">
        <v>62</v>
      </c>
      <c r="B2" s="12"/>
      <c r="C2" s="12"/>
      <c r="D2" s="12"/>
      <c r="E2" s="12"/>
      <c r="F2" s="54" t="s">
        <v>60</v>
      </c>
      <c r="H2" s="13"/>
      <c r="I2" s="13"/>
      <c r="J2" s="2"/>
      <c r="K2" s="2"/>
    </row>
    <row r="3" spans="1:11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1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1" ht="15" customHeight="1">
      <c r="A5" s="71" t="s">
        <v>46</v>
      </c>
      <c r="B5" s="70" t="s">
        <v>43</v>
      </c>
      <c r="C5" s="72" t="s">
        <v>1</v>
      </c>
      <c r="D5" s="73"/>
      <c r="E5" s="70" t="s">
        <v>43</v>
      </c>
      <c r="F5" s="72" t="s">
        <v>1</v>
      </c>
      <c r="G5" s="73"/>
      <c r="H5" s="70" t="s">
        <v>43</v>
      </c>
      <c r="I5" s="71" t="s">
        <v>1</v>
      </c>
      <c r="J5" s="70" t="s">
        <v>43</v>
      </c>
      <c r="K5" s="70" t="s">
        <v>1</v>
      </c>
    </row>
    <row r="6" spans="1:11" ht="15" customHeight="1">
      <c r="A6" s="47"/>
      <c r="B6" s="70" t="s">
        <v>50</v>
      </c>
      <c r="C6" s="70" t="s">
        <v>44</v>
      </c>
      <c r="D6" s="71" t="s">
        <v>45</v>
      </c>
      <c r="E6" s="70" t="s">
        <v>50</v>
      </c>
      <c r="F6" s="70" t="s">
        <v>44</v>
      </c>
      <c r="G6" s="71" t="s">
        <v>45</v>
      </c>
      <c r="H6" s="70" t="s">
        <v>50</v>
      </c>
      <c r="I6" s="71" t="s">
        <v>50</v>
      </c>
      <c r="J6" s="70" t="s">
        <v>50</v>
      </c>
      <c r="K6" s="70" t="s">
        <v>50</v>
      </c>
    </row>
    <row r="7" spans="1:11" ht="15" customHeight="1">
      <c r="A7" s="38" t="s">
        <v>42</v>
      </c>
      <c r="B7" s="25">
        <v>2663</v>
      </c>
      <c r="C7" s="25">
        <v>48198</v>
      </c>
      <c r="D7" s="25">
        <v>43678</v>
      </c>
      <c r="E7" s="25">
        <v>2617</v>
      </c>
      <c r="F7" s="25">
        <v>73958</v>
      </c>
      <c r="G7" s="25">
        <v>67502</v>
      </c>
      <c r="H7" s="25">
        <f t="shared" ref="H7:H45" si="0">B7+E7</f>
        <v>5280</v>
      </c>
      <c r="I7" s="25">
        <f t="shared" ref="I7:I45" si="1">C7+D7+F7+G7</f>
        <v>233336</v>
      </c>
      <c r="J7" s="40">
        <f>H7/$H$47</f>
        <v>0.54309812795721046</v>
      </c>
      <c r="K7" s="40">
        <f>I7/$I$47</f>
        <v>0.620572817625485</v>
      </c>
    </row>
    <row r="8" spans="1:11" ht="15" customHeight="1">
      <c r="A8" s="38" t="s">
        <v>7</v>
      </c>
      <c r="B8" s="25">
        <v>58</v>
      </c>
      <c r="C8" s="25">
        <v>60</v>
      </c>
      <c r="D8" s="25">
        <v>48</v>
      </c>
      <c r="E8" s="25">
        <v>0</v>
      </c>
      <c r="F8" s="25">
        <v>0</v>
      </c>
      <c r="G8" s="25">
        <v>0</v>
      </c>
      <c r="H8" s="25">
        <f t="shared" si="0"/>
        <v>58</v>
      </c>
      <c r="I8" s="25">
        <f t="shared" si="1"/>
        <v>108</v>
      </c>
      <c r="J8" s="40">
        <f t="shared" ref="J8:J45" si="2">H8/$H$47</f>
        <v>5.9658506480148119E-3</v>
      </c>
      <c r="K8" s="40">
        <f t="shared" ref="K8:K45" si="3">I8/$I$47</f>
        <v>2.8723327863489724E-4</v>
      </c>
    </row>
    <row r="9" spans="1:11" ht="15" customHeight="1">
      <c r="A9" s="38" t="s">
        <v>15</v>
      </c>
      <c r="B9" s="25">
        <v>146</v>
      </c>
      <c r="C9" s="25">
        <v>2743</v>
      </c>
      <c r="D9" s="25">
        <v>3071</v>
      </c>
      <c r="E9" s="25">
        <v>2</v>
      </c>
      <c r="F9" s="25">
        <v>9</v>
      </c>
      <c r="G9" s="25">
        <v>0</v>
      </c>
      <c r="H9" s="25">
        <f t="shared" si="0"/>
        <v>148</v>
      </c>
      <c r="I9" s="25">
        <f t="shared" si="1"/>
        <v>5823</v>
      </c>
      <c r="J9" s="40">
        <f t="shared" si="2"/>
        <v>1.52232051018309E-2</v>
      </c>
      <c r="K9" s="40">
        <f t="shared" si="3"/>
        <v>1.5486660939731544E-2</v>
      </c>
    </row>
    <row r="10" spans="1:11" ht="15" customHeight="1">
      <c r="A10" s="38" t="s">
        <v>6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f t="shared" si="0"/>
        <v>0</v>
      </c>
      <c r="I10" s="25">
        <f t="shared" si="1"/>
        <v>0</v>
      </c>
      <c r="J10" s="40">
        <f t="shared" si="2"/>
        <v>0</v>
      </c>
      <c r="K10" s="40">
        <f t="shared" si="3"/>
        <v>0</v>
      </c>
    </row>
    <row r="11" spans="1:11" ht="15" customHeight="1">
      <c r="A11" s="38" t="s">
        <v>8</v>
      </c>
      <c r="B11" s="25">
        <v>22</v>
      </c>
      <c r="C11" s="25">
        <v>62</v>
      </c>
      <c r="D11" s="25">
        <v>102</v>
      </c>
      <c r="E11" s="25">
        <v>0</v>
      </c>
      <c r="F11" s="25">
        <v>0</v>
      </c>
      <c r="G11" s="25">
        <v>0</v>
      </c>
      <c r="H11" s="25">
        <f t="shared" si="0"/>
        <v>22</v>
      </c>
      <c r="I11" s="25">
        <f t="shared" si="1"/>
        <v>164</v>
      </c>
      <c r="J11" s="40">
        <f t="shared" si="2"/>
        <v>2.2629088664883768E-3</v>
      </c>
      <c r="K11" s="40">
        <f t="shared" si="3"/>
        <v>4.3616905274188099E-4</v>
      </c>
    </row>
    <row r="12" spans="1:11" ht="15" customHeight="1">
      <c r="A12" s="38" t="s">
        <v>14</v>
      </c>
      <c r="B12" s="25">
        <v>68</v>
      </c>
      <c r="C12" s="25">
        <v>405</v>
      </c>
      <c r="D12" s="25">
        <v>396</v>
      </c>
      <c r="E12" s="25">
        <v>2</v>
      </c>
      <c r="F12" s="25">
        <v>0</v>
      </c>
      <c r="G12" s="25">
        <v>0</v>
      </c>
      <c r="H12" s="25">
        <f t="shared" si="0"/>
        <v>70</v>
      </c>
      <c r="I12" s="25">
        <f t="shared" si="1"/>
        <v>801</v>
      </c>
      <c r="J12" s="40">
        <f t="shared" si="2"/>
        <v>7.2001645751902897E-3</v>
      </c>
      <c r="K12" s="40">
        <f t="shared" si="3"/>
        <v>2.130313483208821E-3</v>
      </c>
    </row>
    <row r="13" spans="1:11" ht="15" customHeight="1">
      <c r="A13" s="38" t="s">
        <v>13</v>
      </c>
      <c r="B13" s="25">
        <v>396</v>
      </c>
      <c r="C13" s="25">
        <v>9349</v>
      </c>
      <c r="D13" s="25">
        <v>10302</v>
      </c>
      <c r="E13" s="25">
        <v>16</v>
      </c>
      <c r="F13" s="25">
        <v>350</v>
      </c>
      <c r="G13" s="25">
        <v>329</v>
      </c>
      <c r="H13" s="25">
        <f t="shared" si="0"/>
        <v>412</v>
      </c>
      <c r="I13" s="25">
        <f t="shared" si="1"/>
        <v>20330</v>
      </c>
      <c r="J13" s="40">
        <f t="shared" si="2"/>
        <v>4.2378111499691423E-2</v>
      </c>
      <c r="K13" s="40">
        <f t="shared" si="3"/>
        <v>5.406900513562464E-2</v>
      </c>
    </row>
    <row r="14" spans="1:11" ht="15" customHeight="1">
      <c r="A14" s="38" t="s">
        <v>12</v>
      </c>
      <c r="B14" s="25">
        <v>645</v>
      </c>
      <c r="C14" s="25">
        <v>13658</v>
      </c>
      <c r="D14" s="25">
        <v>11603</v>
      </c>
      <c r="E14" s="25">
        <v>464</v>
      </c>
      <c r="F14" s="25">
        <v>14376</v>
      </c>
      <c r="G14" s="25">
        <v>12257</v>
      </c>
      <c r="H14" s="25">
        <f t="shared" si="0"/>
        <v>1109</v>
      </c>
      <c r="I14" s="25">
        <f t="shared" si="1"/>
        <v>51894</v>
      </c>
      <c r="J14" s="40">
        <f t="shared" si="2"/>
        <v>0.11407117876980045</v>
      </c>
      <c r="K14" s="40">
        <f t="shared" si="3"/>
        <v>0.13801559038406813</v>
      </c>
    </row>
    <row r="15" spans="1:11" ht="15" customHeight="1">
      <c r="A15" s="38" t="s">
        <v>11</v>
      </c>
      <c r="B15" s="25">
        <v>32</v>
      </c>
      <c r="C15" s="25">
        <v>334</v>
      </c>
      <c r="D15" s="25">
        <v>428</v>
      </c>
      <c r="E15" s="25">
        <v>0</v>
      </c>
      <c r="F15" s="25">
        <v>0</v>
      </c>
      <c r="G15" s="25">
        <v>0</v>
      </c>
      <c r="H15" s="25">
        <f t="shared" si="0"/>
        <v>32</v>
      </c>
      <c r="I15" s="25">
        <f t="shared" si="1"/>
        <v>762</v>
      </c>
      <c r="J15" s="40">
        <f t="shared" si="2"/>
        <v>3.2915038058012754E-3</v>
      </c>
      <c r="K15" s="40">
        <f t="shared" si="3"/>
        <v>2.0265903548128861E-3</v>
      </c>
    </row>
    <row r="16" spans="1:11" ht="15" customHeight="1">
      <c r="A16" s="38" t="s">
        <v>10</v>
      </c>
      <c r="B16" s="25">
        <v>46</v>
      </c>
      <c r="C16" s="25">
        <v>607</v>
      </c>
      <c r="D16" s="25">
        <v>456</v>
      </c>
      <c r="E16" s="25">
        <v>0</v>
      </c>
      <c r="F16" s="25">
        <v>0</v>
      </c>
      <c r="G16" s="25">
        <v>0</v>
      </c>
      <c r="H16" s="25">
        <f t="shared" si="0"/>
        <v>46</v>
      </c>
      <c r="I16" s="25">
        <f t="shared" si="1"/>
        <v>1063</v>
      </c>
      <c r="J16" s="40">
        <f t="shared" si="2"/>
        <v>4.7315367208393333E-3</v>
      </c>
      <c r="K16" s="40">
        <f t="shared" si="3"/>
        <v>2.8271201406379239E-3</v>
      </c>
    </row>
    <row r="17" spans="1:11" ht="15" customHeight="1">
      <c r="A17" s="38" t="s">
        <v>16</v>
      </c>
      <c r="B17" s="25">
        <v>22</v>
      </c>
      <c r="C17" s="25">
        <v>425</v>
      </c>
      <c r="D17" s="25">
        <v>357</v>
      </c>
      <c r="E17" s="25">
        <v>0</v>
      </c>
      <c r="F17" s="25">
        <v>0</v>
      </c>
      <c r="G17" s="25">
        <v>0</v>
      </c>
      <c r="H17" s="25">
        <f t="shared" si="0"/>
        <v>22</v>
      </c>
      <c r="I17" s="25">
        <f t="shared" si="1"/>
        <v>782</v>
      </c>
      <c r="J17" s="40">
        <f t="shared" si="2"/>
        <v>2.2629088664883768E-3</v>
      </c>
      <c r="K17" s="40">
        <f t="shared" si="3"/>
        <v>2.0797817027082377E-3</v>
      </c>
    </row>
    <row r="18" spans="1:11" ht="15" customHeight="1">
      <c r="A18" s="38" t="s">
        <v>17</v>
      </c>
      <c r="B18" s="25">
        <v>20</v>
      </c>
      <c r="C18" s="25">
        <v>166</v>
      </c>
      <c r="D18" s="25">
        <v>146</v>
      </c>
      <c r="E18" s="25">
        <v>0</v>
      </c>
      <c r="F18" s="25">
        <v>0</v>
      </c>
      <c r="G18" s="25">
        <v>0</v>
      </c>
      <c r="H18" s="25">
        <f t="shared" si="0"/>
        <v>20</v>
      </c>
      <c r="I18" s="25">
        <f t="shared" si="1"/>
        <v>312</v>
      </c>
      <c r="J18" s="40">
        <f t="shared" si="2"/>
        <v>2.0571898786257972E-3</v>
      </c>
      <c r="K18" s="40">
        <f t="shared" si="3"/>
        <v>8.2978502716748092E-4</v>
      </c>
    </row>
    <row r="19" spans="1:11" ht="15" customHeight="1">
      <c r="A19" s="38" t="s">
        <v>4</v>
      </c>
      <c r="B19" s="25">
        <v>64</v>
      </c>
      <c r="C19" s="25">
        <v>80</v>
      </c>
      <c r="D19" s="25">
        <v>131</v>
      </c>
      <c r="E19" s="25">
        <v>0</v>
      </c>
      <c r="F19" s="25">
        <v>0</v>
      </c>
      <c r="G19" s="25">
        <v>0</v>
      </c>
      <c r="H19" s="25">
        <f t="shared" si="0"/>
        <v>64</v>
      </c>
      <c r="I19" s="25">
        <f t="shared" si="1"/>
        <v>211</v>
      </c>
      <c r="J19" s="40">
        <f t="shared" si="2"/>
        <v>6.5830076116025508E-3</v>
      </c>
      <c r="K19" s="40">
        <f t="shared" si="3"/>
        <v>5.6116872029595669E-4</v>
      </c>
    </row>
    <row r="20" spans="1:11" ht="15" customHeight="1">
      <c r="A20" s="38" t="s">
        <v>18</v>
      </c>
      <c r="B20" s="25">
        <v>108</v>
      </c>
      <c r="C20" s="25">
        <v>449</v>
      </c>
      <c r="D20" s="25">
        <v>630</v>
      </c>
      <c r="E20" s="25">
        <v>0</v>
      </c>
      <c r="F20" s="25">
        <v>0</v>
      </c>
      <c r="G20" s="25">
        <v>0</v>
      </c>
      <c r="H20" s="25">
        <f t="shared" si="0"/>
        <v>108</v>
      </c>
      <c r="I20" s="25">
        <f t="shared" si="1"/>
        <v>1079</v>
      </c>
      <c r="J20" s="40">
        <f t="shared" si="2"/>
        <v>1.1108825344579305E-2</v>
      </c>
      <c r="K20" s="40">
        <f t="shared" si="3"/>
        <v>2.8696732189542047E-3</v>
      </c>
    </row>
    <row r="21" spans="1:11" ht="15" customHeight="1">
      <c r="A21" s="38" t="s">
        <v>19</v>
      </c>
      <c r="B21" s="25">
        <v>12</v>
      </c>
      <c r="C21" s="25">
        <v>10</v>
      </c>
      <c r="D21" s="25">
        <v>17</v>
      </c>
      <c r="E21" s="25">
        <v>0</v>
      </c>
      <c r="F21" s="25">
        <v>0</v>
      </c>
      <c r="G21" s="25">
        <v>0</v>
      </c>
      <c r="H21" s="25">
        <f t="shared" si="0"/>
        <v>12</v>
      </c>
      <c r="I21" s="25">
        <f t="shared" si="1"/>
        <v>27</v>
      </c>
      <c r="J21" s="40">
        <f t="shared" si="2"/>
        <v>1.2343139271754782E-3</v>
      </c>
      <c r="K21" s="40">
        <f t="shared" si="3"/>
        <v>7.180831965872431E-5</v>
      </c>
    </row>
    <row r="22" spans="1:11" ht="15" customHeight="1">
      <c r="A22" s="38" t="s">
        <v>20</v>
      </c>
      <c r="B22" s="25">
        <v>24</v>
      </c>
      <c r="C22" s="25">
        <v>24</v>
      </c>
      <c r="D22" s="25">
        <v>49</v>
      </c>
      <c r="E22" s="25">
        <v>0</v>
      </c>
      <c r="F22" s="25">
        <v>0</v>
      </c>
      <c r="G22" s="25">
        <v>0</v>
      </c>
      <c r="H22" s="25">
        <f t="shared" si="0"/>
        <v>24</v>
      </c>
      <c r="I22" s="25">
        <f t="shared" si="1"/>
        <v>73</v>
      </c>
      <c r="J22" s="40">
        <f t="shared" si="2"/>
        <v>2.4686278543509564E-3</v>
      </c>
      <c r="K22" s="40">
        <f t="shared" si="3"/>
        <v>1.9414841981803239E-4</v>
      </c>
    </row>
    <row r="23" spans="1:11" ht="15" customHeight="1">
      <c r="A23" s="38" t="s">
        <v>21</v>
      </c>
      <c r="B23" s="25">
        <v>24</v>
      </c>
      <c r="C23" s="25">
        <v>73</v>
      </c>
      <c r="D23" s="25">
        <v>48</v>
      </c>
      <c r="E23" s="25">
        <v>0</v>
      </c>
      <c r="F23" s="25">
        <v>0</v>
      </c>
      <c r="G23" s="25">
        <v>0</v>
      </c>
      <c r="H23" s="25">
        <f t="shared" si="0"/>
        <v>24</v>
      </c>
      <c r="I23" s="25">
        <f t="shared" si="1"/>
        <v>121</v>
      </c>
      <c r="J23" s="40">
        <f t="shared" si="2"/>
        <v>2.4686278543509564E-3</v>
      </c>
      <c r="K23" s="40">
        <f t="shared" si="3"/>
        <v>3.2180765476687561E-4</v>
      </c>
    </row>
    <row r="24" spans="1:11" ht="15" customHeight="1">
      <c r="A24" s="38" t="s">
        <v>22</v>
      </c>
      <c r="B24" s="25">
        <v>165</v>
      </c>
      <c r="C24" s="25">
        <v>2394</v>
      </c>
      <c r="D24" s="25">
        <v>2359</v>
      </c>
      <c r="E24" s="25">
        <v>8</v>
      </c>
      <c r="F24" s="25">
        <v>0</v>
      </c>
      <c r="G24" s="25">
        <v>0</v>
      </c>
      <c r="H24" s="25">
        <f t="shared" si="0"/>
        <v>173</v>
      </c>
      <c r="I24" s="25">
        <f t="shared" si="1"/>
        <v>4753</v>
      </c>
      <c r="J24" s="40">
        <f t="shared" si="2"/>
        <v>1.7794692450113146E-2</v>
      </c>
      <c r="K24" s="40">
        <f t="shared" si="3"/>
        <v>1.2640923827330246E-2</v>
      </c>
    </row>
    <row r="25" spans="1:11" ht="15" customHeight="1">
      <c r="A25" s="38" t="s">
        <v>23</v>
      </c>
      <c r="B25" s="25">
        <v>74</v>
      </c>
      <c r="C25" s="25">
        <v>441</v>
      </c>
      <c r="D25" s="25">
        <v>485</v>
      </c>
      <c r="E25" s="25">
        <v>1</v>
      </c>
      <c r="F25" s="25">
        <v>0</v>
      </c>
      <c r="G25" s="25">
        <v>0</v>
      </c>
      <c r="H25" s="25">
        <f t="shared" si="0"/>
        <v>75</v>
      </c>
      <c r="I25" s="25">
        <f t="shared" si="1"/>
        <v>926</v>
      </c>
      <c r="J25" s="40">
        <f t="shared" si="2"/>
        <v>7.7144620448467392E-3</v>
      </c>
      <c r="K25" s="40">
        <f t="shared" si="3"/>
        <v>2.462759407554767E-3</v>
      </c>
    </row>
    <row r="26" spans="1:11" ht="15" customHeight="1">
      <c r="A26" s="38" t="s">
        <v>24</v>
      </c>
      <c r="B26" s="25">
        <v>24</v>
      </c>
      <c r="C26" s="25">
        <v>106</v>
      </c>
      <c r="D26" s="25">
        <v>49</v>
      </c>
      <c r="E26" s="25">
        <v>0</v>
      </c>
      <c r="F26" s="25">
        <v>0</v>
      </c>
      <c r="G26" s="25">
        <v>0</v>
      </c>
      <c r="H26" s="25">
        <f t="shared" si="0"/>
        <v>24</v>
      </c>
      <c r="I26" s="25">
        <f t="shared" si="1"/>
        <v>155</v>
      </c>
      <c r="J26" s="40">
        <f t="shared" si="2"/>
        <v>2.4686278543509564E-3</v>
      </c>
      <c r="K26" s="40">
        <f t="shared" si="3"/>
        <v>4.1223294618897288E-4</v>
      </c>
    </row>
    <row r="27" spans="1:11" ht="15" customHeight="1">
      <c r="A27" s="38" t="s">
        <v>25</v>
      </c>
      <c r="B27" s="25">
        <v>36</v>
      </c>
      <c r="C27" s="25">
        <v>190</v>
      </c>
      <c r="D27" s="25">
        <v>232</v>
      </c>
      <c r="E27" s="25">
        <v>0</v>
      </c>
      <c r="F27" s="25">
        <v>0</v>
      </c>
      <c r="G27" s="25">
        <v>0</v>
      </c>
      <c r="H27" s="25">
        <f t="shared" si="0"/>
        <v>36</v>
      </c>
      <c r="I27" s="25">
        <f t="shared" si="1"/>
        <v>422</v>
      </c>
      <c r="J27" s="40">
        <f t="shared" si="2"/>
        <v>3.7029417815264351E-3</v>
      </c>
      <c r="K27" s="40">
        <f t="shared" si="3"/>
        <v>1.1223374405919134E-3</v>
      </c>
    </row>
    <row r="28" spans="1:11" ht="15" customHeight="1">
      <c r="A28" s="38" t="s">
        <v>26</v>
      </c>
      <c r="B28" s="25">
        <v>162</v>
      </c>
      <c r="C28" s="25">
        <v>1957</v>
      </c>
      <c r="D28" s="25">
        <v>2508</v>
      </c>
      <c r="E28" s="25">
        <v>1</v>
      </c>
      <c r="F28" s="25">
        <v>0</v>
      </c>
      <c r="G28" s="25">
        <v>0</v>
      </c>
      <c r="H28" s="25">
        <f t="shared" si="0"/>
        <v>163</v>
      </c>
      <c r="I28" s="25">
        <f t="shared" si="1"/>
        <v>4465</v>
      </c>
      <c r="J28" s="40">
        <f t="shared" si="2"/>
        <v>1.6766097510800246E-2</v>
      </c>
      <c r="K28" s="40">
        <f t="shared" si="3"/>
        <v>1.1874968417637187E-2</v>
      </c>
    </row>
    <row r="29" spans="1:11" ht="15" customHeight="1">
      <c r="A29" s="38" t="s">
        <v>27</v>
      </c>
      <c r="B29" s="25">
        <v>23</v>
      </c>
      <c r="C29" s="25">
        <v>162</v>
      </c>
      <c r="D29" s="25">
        <v>290</v>
      </c>
      <c r="E29" s="25">
        <v>0</v>
      </c>
      <c r="F29" s="25">
        <v>0</v>
      </c>
      <c r="G29" s="25">
        <v>0</v>
      </c>
      <c r="H29" s="25">
        <f t="shared" si="0"/>
        <v>23</v>
      </c>
      <c r="I29" s="25">
        <f t="shared" si="1"/>
        <v>452</v>
      </c>
      <c r="J29" s="40">
        <f t="shared" si="2"/>
        <v>2.3657683604196666E-3</v>
      </c>
      <c r="K29" s="40">
        <f t="shared" si="3"/>
        <v>1.2021244624349403E-3</v>
      </c>
    </row>
    <row r="30" spans="1:11" ht="15" customHeight="1">
      <c r="A30" s="38" t="s">
        <v>28</v>
      </c>
      <c r="B30" s="25">
        <v>140</v>
      </c>
      <c r="C30" s="25">
        <v>889</v>
      </c>
      <c r="D30" s="25">
        <v>1023</v>
      </c>
      <c r="E30" s="25">
        <v>0</v>
      </c>
      <c r="F30" s="25">
        <v>0</v>
      </c>
      <c r="G30" s="25">
        <v>0</v>
      </c>
      <c r="H30" s="25">
        <f t="shared" si="0"/>
        <v>140</v>
      </c>
      <c r="I30" s="25">
        <f t="shared" si="1"/>
        <v>1912</v>
      </c>
      <c r="J30" s="40">
        <f t="shared" si="2"/>
        <v>1.4400329150380579E-2</v>
      </c>
      <c r="K30" s="40">
        <f t="shared" si="3"/>
        <v>5.0850928587955887E-3</v>
      </c>
    </row>
    <row r="31" spans="1:11" ht="15" customHeight="1">
      <c r="A31" s="38" t="s">
        <v>29</v>
      </c>
      <c r="B31" s="25">
        <v>60</v>
      </c>
      <c r="C31" s="25">
        <v>289</v>
      </c>
      <c r="D31" s="25">
        <v>377</v>
      </c>
      <c r="E31" s="25">
        <v>0</v>
      </c>
      <c r="F31" s="25">
        <v>0</v>
      </c>
      <c r="G31" s="25">
        <v>0</v>
      </c>
      <c r="H31" s="25">
        <f t="shared" si="0"/>
        <v>60</v>
      </c>
      <c r="I31" s="25">
        <f t="shared" si="1"/>
        <v>666</v>
      </c>
      <c r="J31" s="40">
        <f t="shared" si="2"/>
        <v>6.1715696358773916E-3</v>
      </c>
      <c r="K31" s="40">
        <f t="shared" si="3"/>
        <v>1.7712718849151998E-3</v>
      </c>
    </row>
    <row r="32" spans="1:11" ht="15" customHeight="1">
      <c r="A32" s="38" t="s">
        <v>30</v>
      </c>
      <c r="B32" s="25">
        <v>35</v>
      </c>
      <c r="C32" s="25">
        <v>602</v>
      </c>
      <c r="D32" s="25">
        <v>751</v>
      </c>
      <c r="E32" s="25">
        <v>3</v>
      </c>
      <c r="F32" s="25">
        <v>0</v>
      </c>
      <c r="G32" s="25">
        <v>0</v>
      </c>
      <c r="H32" s="25">
        <f t="shared" si="0"/>
        <v>38</v>
      </c>
      <c r="I32" s="25">
        <f t="shared" si="1"/>
        <v>1353</v>
      </c>
      <c r="J32" s="40">
        <f t="shared" si="2"/>
        <v>3.9086607693890147E-3</v>
      </c>
      <c r="K32" s="40">
        <f t="shared" si="3"/>
        <v>3.5983946851205185E-3</v>
      </c>
    </row>
    <row r="33" spans="1:11" ht="15" customHeight="1">
      <c r="A33" s="38" t="s">
        <v>31</v>
      </c>
      <c r="B33" s="25">
        <v>220</v>
      </c>
      <c r="C33" s="25">
        <v>3174</v>
      </c>
      <c r="D33" s="25">
        <v>3555</v>
      </c>
      <c r="E33" s="25">
        <v>0</v>
      </c>
      <c r="F33" s="25">
        <v>0</v>
      </c>
      <c r="G33" s="25">
        <v>0</v>
      </c>
      <c r="H33" s="25">
        <f t="shared" si="0"/>
        <v>220</v>
      </c>
      <c r="I33" s="25">
        <f t="shared" si="1"/>
        <v>6729</v>
      </c>
      <c r="J33" s="40">
        <f t="shared" si="2"/>
        <v>2.2629088664883768E-2</v>
      </c>
      <c r="K33" s="40">
        <f t="shared" si="3"/>
        <v>1.7896228999390959E-2</v>
      </c>
    </row>
    <row r="34" spans="1:11" ht="15" customHeight="1">
      <c r="A34" s="38" t="s">
        <v>32</v>
      </c>
      <c r="B34" s="25">
        <v>84</v>
      </c>
      <c r="C34" s="25">
        <v>490</v>
      </c>
      <c r="D34" s="25">
        <v>674</v>
      </c>
      <c r="E34" s="25">
        <v>0</v>
      </c>
      <c r="F34" s="25">
        <v>0</v>
      </c>
      <c r="G34" s="25">
        <v>0</v>
      </c>
      <c r="H34" s="25">
        <f t="shared" si="0"/>
        <v>84</v>
      </c>
      <c r="I34" s="25">
        <f t="shared" si="1"/>
        <v>1164</v>
      </c>
      <c r="J34" s="40">
        <f t="shared" si="2"/>
        <v>8.640197490228348E-3</v>
      </c>
      <c r="K34" s="40">
        <f t="shared" si="3"/>
        <v>3.0957364475094483E-3</v>
      </c>
    </row>
    <row r="35" spans="1:11" ht="15" customHeight="1">
      <c r="A35" s="38" t="s">
        <v>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0"/>
        <v>0</v>
      </c>
      <c r="I35" s="25">
        <f t="shared" si="1"/>
        <v>0</v>
      </c>
      <c r="J35" s="40">
        <f t="shared" si="2"/>
        <v>0</v>
      </c>
      <c r="K35" s="40">
        <f t="shared" si="3"/>
        <v>0</v>
      </c>
    </row>
    <row r="36" spans="1:11" ht="15" customHeight="1">
      <c r="A36" s="38" t="s">
        <v>33</v>
      </c>
      <c r="B36" s="25">
        <v>102</v>
      </c>
      <c r="C36" s="25">
        <v>835</v>
      </c>
      <c r="D36" s="25">
        <v>1144</v>
      </c>
      <c r="E36" s="25">
        <v>0</v>
      </c>
      <c r="F36" s="25">
        <v>0</v>
      </c>
      <c r="G36" s="25">
        <v>0</v>
      </c>
      <c r="H36" s="25">
        <f t="shared" si="0"/>
        <v>102</v>
      </c>
      <c r="I36" s="25">
        <f t="shared" si="1"/>
        <v>1979</v>
      </c>
      <c r="J36" s="40">
        <f t="shared" si="2"/>
        <v>1.0491668380991566E-2</v>
      </c>
      <c r="K36" s="40">
        <f t="shared" si="3"/>
        <v>5.2632838742450155E-3</v>
      </c>
    </row>
    <row r="37" spans="1:11" ht="15" customHeight="1">
      <c r="A37" s="38" t="s">
        <v>34</v>
      </c>
      <c r="B37" s="25">
        <v>274</v>
      </c>
      <c r="C37" s="25">
        <v>5579</v>
      </c>
      <c r="D37" s="25">
        <v>6389</v>
      </c>
      <c r="E37" s="25">
        <v>11</v>
      </c>
      <c r="F37" s="25">
        <v>51</v>
      </c>
      <c r="G37" s="25">
        <v>50</v>
      </c>
      <c r="H37" s="25">
        <f t="shared" si="0"/>
        <v>285</v>
      </c>
      <c r="I37" s="25">
        <f t="shared" si="1"/>
        <v>12069</v>
      </c>
      <c r="J37" s="40">
        <f t="shared" si="2"/>
        <v>2.9314955770417608E-2</v>
      </c>
      <c r="K37" s="40">
        <f t="shared" si="3"/>
        <v>3.2098318887449767E-2</v>
      </c>
    </row>
    <row r="38" spans="1:11" ht="15" customHeight="1">
      <c r="A38" s="38" t="s">
        <v>35</v>
      </c>
      <c r="B38" s="25">
        <v>174</v>
      </c>
      <c r="C38" s="25">
        <v>1931</v>
      </c>
      <c r="D38" s="25">
        <v>2496</v>
      </c>
      <c r="E38" s="25">
        <v>1</v>
      </c>
      <c r="F38" s="25">
        <v>0</v>
      </c>
      <c r="G38" s="25">
        <v>0</v>
      </c>
      <c r="H38" s="25">
        <f t="shared" si="0"/>
        <v>175</v>
      </c>
      <c r="I38" s="25">
        <f t="shared" si="1"/>
        <v>4427</v>
      </c>
      <c r="J38" s="40">
        <f t="shared" si="2"/>
        <v>1.8000411437975726E-2</v>
      </c>
      <c r="K38" s="40">
        <f t="shared" si="3"/>
        <v>1.1773904856636019E-2</v>
      </c>
    </row>
    <row r="39" spans="1:11" ht="15" customHeight="1">
      <c r="A39" s="38" t="s">
        <v>36</v>
      </c>
      <c r="B39" s="25">
        <v>95</v>
      </c>
      <c r="C39" s="25">
        <v>1225</v>
      </c>
      <c r="D39" s="25">
        <v>1728</v>
      </c>
      <c r="E39" s="25">
        <v>0</v>
      </c>
      <c r="F39" s="25">
        <v>0</v>
      </c>
      <c r="G39" s="25">
        <v>0</v>
      </c>
      <c r="H39" s="25">
        <f t="shared" si="0"/>
        <v>95</v>
      </c>
      <c r="I39" s="25">
        <f t="shared" si="1"/>
        <v>2953</v>
      </c>
      <c r="J39" s="40">
        <f t="shared" si="2"/>
        <v>9.7716519234725373E-3</v>
      </c>
      <c r="K39" s="40">
        <f t="shared" si="3"/>
        <v>7.8537025167486254E-3</v>
      </c>
    </row>
    <row r="40" spans="1:11" ht="15" customHeight="1">
      <c r="A40" s="38" t="s">
        <v>37</v>
      </c>
      <c r="B40" s="25">
        <v>66</v>
      </c>
      <c r="C40" s="25">
        <v>245</v>
      </c>
      <c r="D40" s="25">
        <v>327</v>
      </c>
      <c r="E40" s="25">
        <v>0</v>
      </c>
      <c r="F40" s="25">
        <v>0</v>
      </c>
      <c r="G40" s="25">
        <v>0</v>
      </c>
      <c r="H40" s="25">
        <f t="shared" si="0"/>
        <v>66</v>
      </c>
      <c r="I40" s="25">
        <f t="shared" si="1"/>
        <v>572</v>
      </c>
      <c r="J40" s="40">
        <f t="shared" si="2"/>
        <v>6.7887265994651304E-3</v>
      </c>
      <c r="K40" s="40">
        <f t="shared" si="3"/>
        <v>1.5212725498070484E-3</v>
      </c>
    </row>
    <row r="41" spans="1:11" ht="15" customHeight="1">
      <c r="A41" s="38" t="s">
        <v>38</v>
      </c>
      <c r="B41" s="25">
        <v>34</v>
      </c>
      <c r="C41" s="25">
        <v>188</v>
      </c>
      <c r="D41" s="25">
        <v>228</v>
      </c>
      <c r="E41" s="25">
        <v>0</v>
      </c>
      <c r="F41" s="25">
        <v>0</v>
      </c>
      <c r="G41" s="25">
        <v>0</v>
      </c>
      <c r="H41" s="25">
        <f t="shared" si="0"/>
        <v>34</v>
      </c>
      <c r="I41" s="25">
        <f t="shared" si="1"/>
        <v>416</v>
      </c>
      <c r="J41" s="40">
        <f t="shared" si="2"/>
        <v>3.497222793663855E-3</v>
      </c>
      <c r="K41" s="40">
        <f t="shared" si="3"/>
        <v>1.1063800362233079E-3</v>
      </c>
    </row>
    <row r="42" spans="1:11" ht="15" customHeight="1">
      <c r="A42" s="38" t="s">
        <v>39</v>
      </c>
      <c r="B42" s="25">
        <v>44</v>
      </c>
      <c r="C42" s="25">
        <v>86</v>
      </c>
      <c r="D42" s="25">
        <v>127</v>
      </c>
      <c r="E42" s="25">
        <v>0</v>
      </c>
      <c r="F42" s="25">
        <v>0</v>
      </c>
      <c r="G42" s="25">
        <v>0</v>
      </c>
      <c r="H42" s="25">
        <f t="shared" si="0"/>
        <v>44</v>
      </c>
      <c r="I42" s="25">
        <f t="shared" si="1"/>
        <v>213</v>
      </c>
      <c r="J42" s="40">
        <f t="shared" si="2"/>
        <v>4.5258177329767536E-3</v>
      </c>
      <c r="K42" s="40">
        <f t="shared" si="3"/>
        <v>5.6648785508549185E-4</v>
      </c>
    </row>
    <row r="43" spans="1:11" ht="15" customHeight="1">
      <c r="A43" s="38" t="s">
        <v>47</v>
      </c>
      <c r="B43" s="25">
        <v>32</v>
      </c>
      <c r="C43" s="25">
        <v>78</v>
      </c>
      <c r="D43" s="25">
        <v>161</v>
      </c>
      <c r="E43" s="25">
        <v>0</v>
      </c>
      <c r="F43" s="25">
        <v>0</v>
      </c>
      <c r="G43" s="25">
        <v>0</v>
      </c>
      <c r="H43" s="25">
        <f t="shared" si="0"/>
        <v>32</v>
      </c>
      <c r="I43" s="25">
        <f t="shared" si="1"/>
        <v>239</v>
      </c>
      <c r="J43" s="40">
        <f t="shared" si="2"/>
        <v>3.2915038058012754E-3</v>
      </c>
      <c r="K43" s="40">
        <f t="shared" si="3"/>
        <v>6.3563660734944859E-4</v>
      </c>
    </row>
    <row r="44" spans="1:11" ht="15" customHeight="1">
      <c r="A44" s="38" t="s">
        <v>40</v>
      </c>
      <c r="B44" s="25">
        <v>192</v>
      </c>
      <c r="C44" s="25">
        <v>4144</v>
      </c>
      <c r="D44" s="25">
        <v>4964</v>
      </c>
      <c r="E44" s="25">
        <v>4</v>
      </c>
      <c r="F44" s="25">
        <v>0</v>
      </c>
      <c r="G44" s="25">
        <v>0</v>
      </c>
      <c r="H44" s="25">
        <f t="shared" si="0"/>
        <v>196</v>
      </c>
      <c r="I44" s="25">
        <f t="shared" si="1"/>
        <v>9108</v>
      </c>
      <c r="J44" s="40">
        <f t="shared" si="2"/>
        <v>2.0160460810532813E-2</v>
      </c>
      <c r="K44" s="40">
        <f t="shared" si="3"/>
        <v>2.4223339831543001E-2</v>
      </c>
    </row>
    <row r="45" spans="1:11" ht="15" customHeight="1">
      <c r="A45" s="38" t="s">
        <v>41</v>
      </c>
      <c r="B45" s="25">
        <v>206</v>
      </c>
      <c r="C45" s="25">
        <v>2031</v>
      </c>
      <c r="D45" s="25">
        <v>2111</v>
      </c>
      <c r="E45" s="25">
        <v>0</v>
      </c>
      <c r="F45" s="25">
        <v>0</v>
      </c>
      <c r="G45" s="25">
        <v>0</v>
      </c>
      <c r="H45" s="25">
        <f t="shared" si="0"/>
        <v>206</v>
      </c>
      <c r="I45" s="25">
        <f t="shared" si="1"/>
        <v>4142</v>
      </c>
      <c r="J45" s="40">
        <f t="shared" si="2"/>
        <v>2.1189055749845712E-2</v>
      </c>
      <c r="K45" s="40">
        <f t="shared" si="3"/>
        <v>1.1015928149127262E-2</v>
      </c>
    </row>
    <row r="46" spans="1:11" ht="5.0999999999999996" customHeight="1">
      <c r="A46" s="12"/>
      <c r="B46" s="16"/>
      <c r="C46" s="16"/>
      <c r="D46" s="16"/>
      <c r="E46" s="16"/>
      <c r="F46" s="16"/>
      <c r="G46" s="16"/>
      <c r="H46" s="16"/>
      <c r="I46" s="16"/>
      <c r="J46" s="31"/>
      <c r="K46" s="31"/>
    </row>
    <row r="47" spans="1:11" ht="15" customHeight="1">
      <c r="A47" s="58" t="s">
        <v>2</v>
      </c>
      <c r="B47" s="59">
        <f>SUM(B7:B45)</f>
        <v>6592</v>
      </c>
      <c r="C47" s="59">
        <f t="shared" ref="C47:G47" si="4">SUM(C7:C45)</f>
        <v>103679</v>
      </c>
      <c r="D47" s="60">
        <f t="shared" si="4"/>
        <v>103440</v>
      </c>
      <c r="E47" s="59">
        <f t="shared" si="4"/>
        <v>3130</v>
      </c>
      <c r="F47" s="59">
        <f t="shared" si="4"/>
        <v>88744</v>
      </c>
      <c r="G47" s="60">
        <f t="shared" si="4"/>
        <v>80138</v>
      </c>
      <c r="H47" s="59">
        <f>B47+E47</f>
        <v>9722</v>
      </c>
      <c r="I47" s="60">
        <f>C47+D47+F47+G47</f>
        <v>376001</v>
      </c>
      <c r="J47" s="61">
        <f>SUM(J7:J45)</f>
        <v>1</v>
      </c>
      <c r="K47" s="61">
        <f>SUM(K7:K45)</f>
        <v>0.99999999999999978</v>
      </c>
    </row>
    <row r="48" spans="1:11" ht="5.0999999999999996" customHeight="1">
      <c r="A48" s="12"/>
      <c r="B48" s="25"/>
      <c r="C48" s="25"/>
      <c r="D48" s="25"/>
      <c r="E48" s="25"/>
      <c r="F48" s="25"/>
      <c r="G48" s="25"/>
      <c r="H48" s="33"/>
      <c r="I48" s="33"/>
      <c r="J48" s="31"/>
      <c r="K48" s="31"/>
    </row>
    <row r="49" spans="1:11" ht="15" customHeight="1">
      <c r="A49" s="62" t="s">
        <v>95</v>
      </c>
      <c r="B49" s="25">
        <v>12639</v>
      </c>
      <c r="C49" s="25">
        <v>519925</v>
      </c>
      <c r="D49" s="25">
        <v>519844</v>
      </c>
      <c r="E49" s="25">
        <v>10870</v>
      </c>
      <c r="F49" s="25">
        <v>743014</v>
      </c>
      <c r="G49" s="25">
        <v>720423</v>
      </c>
      <c r="H49" s="25">
        <f>B49+E49</f>
        <v>23509</v>
      </c>
      <c r="I49" s="25">
        <f>C49+D49+F49+G49</f>
        <v>2503206</v>
      </c>
      <c r="J49" s="31"/>
      <c r="K49" s="31"/>
    </row>
    <row r="50" spans="1:11" ht="15" customHeight="1">
      <c r="A50" s="62" t="s">
        <v>96</v>
      </c>
      <c r="B50" s="25">
        <f>B47</f>
        <v>6592</v>
      </c>
      <c r="C50" s="25">
        <f t="shared" ref="C50:I50" si="5">C47</f>
        <v>103679</v>
      </c>
      <c r="D50" s="25">
        <f t="shared" si="5"/>
        <v>103440</v>
      </c>
      <c r="E50" s="25">
        <f t="shared" si="5"/>
        <v>3130</v>
      </c>
      <c r="F50" s="25">
        <f t="shared" si="5"/>
        <v>88744</v>
      </c>
      <c r="G50" s="25">
        <f t="shared" si="5"/>
        <v>80138</v>
      </c>
      <c r="H50" s="25">
        <f t="shared" si="5"/>
        <v>9722</v>
      </c>
      <c r="I50" s="25">
        <f t="shared" si="5"/>
        <v>376001</v>
      </c>
      <c r="J50" s="31"/>
      <c r="K50" s="31"/>
    </row>
    <row r="51" spans="1:11" ht="15" customHeight="1">
      <c r="A51" s="62" t="s">
        <v>48</v>
      </c>
      <c r="B51" s="23">
        <f>(B50-B49)/B49</f>
        <v>-0.47843974998021993</v>
      </c>
      <c r="C51" s="23">
        <f t="shared" ref="C51:D51" si="6">(C50-C49)/C49</f>
        <v>-0.80058854642496513</v>
      </c>
      <c r="D51" s="23">
        <f t="shared" si="6"/>
        <v>-0.80101722824539667</v>
      </c>
      <c r="E51" s="23">
        <f t="shared" ref="E51:I51" si="7">(E50-E49)/E49</f>
        <v>-0.71205151793928245</v>
      </c>
      <c r="F51" s="23">
        <f t="shared" si="7"/>
        <v>-0.8805621428398388</v>
      </c>
      <c r="G51" s="23">
        <f t="shared" si="7"/>
        <v>-0.88876257420987392</v>
      </c>
      <c r="H51" s="23">
        <f t="shared" si="7"/>
        <v>-0.58645625079756691</v>
      </c>
      <c r="I51" s="23">
        <f t="shared" si="7"/>
        <v>-0.84979222644880203</v>
      </c>
      <c r="J51" s="31"/>
      <c r="K51" s="31"/>
    </row>
    <row r="52" spans="1:11" ht="15" customHeight="1">
      <c r="A52" s="1"/>
      <c r="B52" s="2"/>
      <c r="C52" s="2"/>
      <c r="D52" s="2"/>
      <c r="E52" s="2"/>
      <c r="F52" s="2"/>
      <c r="G52" s="2"/>
      <c r="H52" s="2"/>
      <c r="I52" s="2"/>
    </row>
    <row r="53" spans="1:11" ht="15" customHeight="1">
      <c r="A53" s="1"/>
      <c r="B53" s="2"/>
      <c r="C53" s="2"/>
      <c r="D53" s="2"/>
      <c r="E53" s="2"/>
      <c r="F53" s="2"/>
      <c r="G53" s="2"/>
      <c r="H53" s="2"/>
      <c r="I53" s="2"/>
    </row>
    <row r="54" spans="1:11" ht="15" customHeight="1">
      <c r="A54" s="1"/>
      <c r="B54" s="2"/>
      <c r="C54" s="2"/>
      <c r="D54" s="2"/>
      <c r="E54" s="2"/>
      <c r="F54" s="2"/>
      <c r="G54" s="2"/>
      <c r="H54" s="2"/>
      <c r="I54" s="2"/>
    </row>
    <row r="55" spans="1:11" ht="15" customHeight="1">
      <c r="A55" s="1"/>
      <c r="B55" s="2"/>
      <c r="C55" s="2"/>
      <c r="D55" s="2"/>
      <c r="E55" s="2"/>
      <c r="F55" s="2"/>
      <c r="G55" s="2"/>
      <c r="H55" s="2"/>
      <c r="I55" s="2"/>
    </row>
    <row r="56" spans="1:11" ht="15" customHeight="1">
      <c r="A56" s="1"/>
      <c r="B56" s="2"/>
      <c r="C56" s="2"/>
      <c r="D56" s="2"/>
      <c r="E56" s="2"/>
      <c r="F56" s="2"/>
      <c r="G56" s="2"/>
      <c r="H56" s="2"/>
      <c r="I56" s="2"/>
    </row>
    <row r="57" spans="1:11" ht="15" customHeight="1">
      <c r="A57" s="1"/>
      <c r="B57" s="2"/>
      <c r="C57" s="2"/>
      <c r="D57" s="2"/>
      <c r="E57" s="2"/>
      <c r="F57" s="2"/>
      <c r="G57" s="2"/>
      <c r="H57" s="2"/>
      <c r="I57" s="2"/>
    </row>
    <row r="58" spans="1:11" ht="1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11" ht="15" customHeight="1">
      <c r="A59" s="4"/>
      <c r="B59" s="2"/>
      <c r="C59" s="2"/>
      <c r="D59" s="2"/>
      <c r="E59" s="2"/>
      <c r="F59" s="2"/>
      <c r="G59" s="2"/>
      <c r="H59" s="2"/>
      <c r="I59" s="2"/>
    </row>
    <row r="60" spans="1:11" ht="1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11" ht="15" customHeight="1">
      <c r="A61" s="4"/>
      <c r="B61" s="2"/>
      <c r="C61" s="2"/>
      <c r="D61" s="2"/>
      <c r="E61" s="2"/>
      <c r="F61" s="2"/>
      <c r="G61" s="2"/>
      <c r="H61" s="2"/>
      <c r="I61" s="2"/>
    </row>
    <row r="62" spans="1:11" ht="15" customHeight="1">
      <c r="A62" s="4"/>
      <c r="B62" s="2"/>
      <c r="C62" s="2"/>
      <c r="D62" s="2"/>
      <c r="E62" s="2"/>
      <c r="F62" s="2"/>
      <c r="G62" s="2"/>
      <c r="H62" s="2"/>
      <c r="I62" s="2"/>
    </row>
    <row r="63" spans="1:11" ht="15" customHeight="1">
      <c r="A63" s="4"/>
      <c r="B63" s="5"/>
      <c r="C63" s="5"/>
      <c r="D63" s="5"/>
      <c r="E63" s="5"/>
      <c r="F63" s="5"/>
      <c r="G63" s="5"/>
      <c r="H63" s="2"/>
      <c r="I63" s="2"/>
    </row>
    <row r="64" spans="1:11" ht="15" customHeight="1">
      <c r="A64" s="4"/>
      <c r="B64" s="2"/>
      <c r="C64" s="2"/>
      <c r="D64" s="2"/>
      <c r="E64" s="2"/>
      <c r="F64" s="2"/>
      <c r="G64" s="7"/>
      <c r="H64" s="2"/>
      <c r="I64" s="2"/>
    </row>
    <row r="65" spans="1:9" ht="15" customHeight="1">
      <c r="A65" s="2"/>
      <c r="B65" s="2"/>
      <c r="C65" s="2"/>
      <c r="D65" s="2"/>
      <c r="E65" s="2"/>
      <c r="F65" s="2"/>
      <c r="G65" s="7"/>
      <c r="H65" s="2"/>
      <c r="I65" s="2"/>
    </row>
    <row r="66" spans="1:9" ht="15" customHeight="1">
      <c r="A66" s="4"/>
      <c r="B66" s="2"/>
      <c r="C66" s="2"/>
      <c r="D66" s="2"/>
      <c r="E66" s="2"/>
      <c r="F66" s="2"/>
      <c r="G66" s="7"/>
      <c r="H66" s="2"/>
      <c r="I66" s="2"/>
    </row>
    <row r="67" spans="1:9" ht="15" customHeight="1">
      <c r="A67" s="4"/>
      <c r="B67" s="2"/>
      <c r="C67" s="2"/>
      <c r="D67" s="2"/>
      <c r="E67" s="2"/>
      <c r="F67" s="2"/>
      <c r="G67" s="2"/>
      <c r="H67" s="2"/>
      <c r="I67" s="2"/>
    </row>
    <row r="68" spans="1:9" ht="15" customHeight="1">
      <c r="A68" s="4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15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15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1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15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  <c r="B117" s="2"/>
      <c r="C117" s="2"/>
      <c r="D117" s="2"/>
      <c r="E117" s="2"/>
      <c r="F117" s="2"/>
      <c r="G117" s="2"/>
      <c r="H117" s="2"/>
      <c r="I117" s="2"/>
    </row>
    <row r="118" spans="1:9">
      <c r="A118" s="2"/>
      <c r="B118" s="2"/>
      <c r="C118" s="2"/>
      <c r="D118" s="2"/>
      <c r="E118" s="2"/>
      <c r="F118" s="2"/>
      <c r="G118" s="2"/>
      <c r="H118" s="2"/>
      <c r="I118" s="2"/>
    </row>
    <row r="119" spans="1:9">
      <c r="A119" s="2"/>
      <c r="B119" s="2"/>
      <c r="C119" s="2"/>
      <c r="D119" s="2"/>
      <c r="E119" s="2"/>
      <c r="F119" s="2"/>
      <c r="G119" s="2"/>
      <c r="H119" s="2"/>
      <c r="I119" s="2"/>
    </row>
    <row r="120" spans="1:9">
      <c r="A120" s="2"/>
      <c r="B120" s="2"/>
      <c r="C120" s="2"/>
      <c r="D120" s="2"/>
      <c r="E120" s="2"/>
      <c r="F120" s="2"/>
      <c r="G120" s="2"/>
      <c r="H120" s="2"/>
      <c r="I120" s="2"/>
    </row>
    <row r="121" spans="1:9">
      <c r="A121" s="2"/>
      <c r="B121" s="2"/>
      <c r="C121" s="2"/>
      <c r="D121" s="2"/>
      <c r="E121" s="2"/>
      <c r="F121" s="2"/>
      <c r="G121" s="2"/>
      <c r="H121" s="2"/>
      <c r="I121" s="2"/>
    </row>
    <row r="122" spans="1:9">
      <c r="A122" s="2"/>
      <c r="B122" s="2"/>
      <c r="C122" s="2"/>
      <c r="D122" s="2"/>
      <c r="E122" s="2"/>
      <c r="F122" s="2"/>
      <c r="G122" s="2"/>
      <c r="H122" s="2"/>
      <c r="I122" s="2"/>
    </row>
    <row r="123" spans="1:9">
      <c r="A123" s="2"/>
      <c r="B123" s="2"/>
      <c r="C123" s="2"/>
      <c r="D123" s="2"/>
      <c r="E123" s="2"/>
      <c r="F123" s="2"/>
      <c r="G123" s="2"/>
      <c r="H123" s="2"/>
      <c r="I123" s="2"/>
    </row>
    <row r="124" spans="1:9">
      <c r="A124" s="2"/>
      <c r="B124" s="2"/>
      <c r="C124" s="2"/>
      <c r="D124" s="2"/>
      <c r="E124" s="2"/>
      <c r="F124" s="2"/>
      <c r="G124" s="2"/>
      <c r="H124" s="2"/>
      <c r="I124" s="2"/>
    </row>
    <row r="125" spans="1:9">
      <c r="A125" s="2"/>
      <c r="B125" s="2"/>
      <c r="C125" s="2"/>
      <c r="D125" s="2"/>
      <c r="E125" s="2"/>
      <c r="F125" s="2"/>
      <c r="G125" s="2"/>
      <c r="H125" s="2"/>
      <c r="I125" s="2"/>
    </row>
    <row r="126" spans="1:9">
      <c r="A126" s="2"/>
      <c r="B126" s="2"/>
      <c r="C126" s="2"/>
      <c r="D126" s="2"/>
      <c r="E126" s="2"/>
      <c r="F126" s="2"/>
      <c r="G126" s="2"/>
      <c r="H126" s="2"/>
      <c r="I126" s="2"/>
    </row>
    <row r="127" spans="1:9">
      <c r="A127" s="2"/>
      <c r="B127" s="2"/>
      <c r="C127" s="2"/>
      <c r="D127" s="2"/>
      <c r="E127" s="2"/>
      <c r="F127" s="2"/>
      <c r="G127" s="2"/>
      <c r="H127" s="2"/>
      <c r="I127" s="2"/>
    </row>
    <row r="128" spans="1:9">
      <c r="A128" s="2"/>
      <c r="B128" s="2"/>
      <c r="C128" s="2"/>
      <c r="D128" s="2"/>
      <c r="E128" s="2"/>
      <c r="F128" s="2"/>
      <c r="G128" s="2"/>
      <c r="H128" s="2"/>
      <c r="I128" s="2"/>
    </row>
    <row r="129" spans="1:9">
      <c r="A129" s="2"/>
      <c r="B129" s="2"/>
      <c r="C129" s="2"/>
      <c r="D129" s="2"/>
      <c r="E129" s="2"/>
      <c r="F129" s="2"/>
      <c r="G129" s="2"/>
      <c r="H129" s="2"/>
      <c r="I129" s="2"/>
    </row>
    <row r="130" spans="1:9">
      <c r="A130" s="2"/>
      <c r="B130" s="2"/>
      <c r="C130" s="2"/>
      <c r="D130" s="2"/>
      <c r="E130" s="2"/>
      <c r="F130" s="2"/>
      <c r="G130" s="2"/>
      <c r="H130" s="2"/>
      <c r="I130" s="2"/>
    </row>
    <row r="131" spans="1:9">
      <c r="A131" s="2"/>
      <c r="B131" s="2"/>
      <c r="C131" s="2"/>
      <c r="D131" s="2"/>
      <c r="E131" s="2"/>
      <c r="F131" s="2"/>
      <c r="G131" s="2"/>
      <c r="H131" s="2"/>
      <c r="I131" s="2"/>
    </row>
    <row r="132" spans="1:9">
      <c r="A132" s="2"/>
      <c r="B132" s="2"/>
      <c r="C132" s="2"/>
      <c r="D132" s="2"/>
      <c r="E132" s="2"/>
      <c r="F132" s="2"/>
      <c r="G132" s="2"/>
      <c r="H132" s="2"/>
      <c r="I132" s="2"/>
    </row>
    <row r="133" spans="1:9">
      <c r="A133" s="2"/>
      <c r="B133" s="2"/>
      <c r="C133" s="2"/>
      <c r="D133" s="2"/>
      <c r="E133" s="2"/>
      <c r="F133" s="2"/>
      <c r="G133" s="2"/>
      <c r="H133" s="2"/>
      <c r="I133" s="2"/>
    </row>
    <row r="134" spans="1:9">
      <c r="A134" s="2"/>
      <c r="B134" s="2"/>
      <c r="C134" s="2"/>
      <c r="D134" s="2"/>
      <c r="E134" s="2"/>
      <c r="F134" s="2"/>
      <c r="G134" s="2"/>
      <c r="H134" s="2"/>
      <c r="I134" s="2"/>
    </row>
    <row r="135" spans="1:9">
      <c r="A135" s="2"/>
      <c r="B135" s="2"/>
      <c r="C135" s="2"/>
      <c r="D135" s="2"/>
      <c r="E135" s="2"/>
      <c r="F135" s="2"/>
      <c r="G135" s="2"/>
      <c r="H135" s="2"/>
      <c r="I135" s="2"/>
    </row>
    <row r="136" spans="1:9">
      <c r="A136" s="2"/>
      <c r="B136" s="2"/>
      <c r="C136" s="2"/>
      <c r="D136" s="2"/>
      <c r="E136" s="2"/>
      <c r="F136" s="2"/>
      <c r="G136" s="2"/>
      <c r="H136" s="2"/>
      <c r="I136" s="2"/>
    </row>
    <row r="137" spans="1:9">
      <c r="A137" s="2"/>
      <c r="B137" s="2"/>
      <c r="C137" s="2"/>
      <c r="D137" s="2"/>
      <c r="E137" s="2"/>
      <c r="F137" s="2"/>
      <c r="G137" s="2"/>
      <c r="H137" s="2"/>
      <c r="I137" s="2"/>
    </row>
    <row r="138" spans="1:9">
      <c r="A138" s="2"/>
      <c r="B138" s="2"/>
      <c r="C138" s="2"/>
      <c r="D138" s="2"/>
      <c r="E138" s="2"/>
      <c r="F138" s="2"/>
      <c r="G138" s="2"/>
      <c r="H138" s="2"/>
      <c r="I138" s="2"/>
    </row>
    <row r="139" spans="1:9">
      <c r="A139" s="2"/>
      <c r="B139" s="2"/>
      <c r="C139" s="2"/>
      <c r="D139" s="2"/>
      <c r="E139" s="2"/>
      <c r="F139" s="2"/>
      <c r="G139" s="2"/>
      <c r="H139" s="2"/>
      <c r="I139" s="2"/>
    </row>
    <row r="140" spans="1:9">
      <c r="A140" s="2"/>
      <c r="B140" s="2"/>
      <c r="C140" s="2"/>
      <c r="D140" s="2"/>
      <c r="E140" s="2"/>
      <c r="F140" s="2"/>
      <c r="G140" s="2"/>
      <c r="H140" s="2"/>
      <c r="I140" s="2"/>
    </row>
    <row r="141" spans="1:9">
      <c r="A141" s="2"/>
      <c r="B141" s="2"/>
      <c r="C141" s="2"/>
      <c r="D141" s="2"/>
      <c r="E141" s="2"/>
      <c r="F141" s="2"/>
      <c r="G141" s="2"/>
      <c r="H141" s="2"/>
      <c r="I141" s="2"/>
    </row>
    <row r="142" spans="1:9">
      <c r="A142" s="2"/>
      <c r="B142" s="2"/>
      <c r="C142" s="2"/>
      <c r="D142" s="2"/>
      <c r="E142" s="2"/>
      <c r="F142" s="2"/>
      <c r="G142" s="2"/>
      <c r="H142" s="2"/>
      <c r="I142" s="2"/>
    </row>
    <row r="143" spans="1:9">
      <c r="A143" s="2"/>
      <c r="B143" s="2"/>
      <c r="C143" s="2"/>
      <c r="D143" s="2"/>
      <c r="E143" s="2"/>
      <c r="F143" s="2"/>
      <c r="G143" s="2"/>
      <c r="H143" s="2"/>
      <c r="I143" s="2"/>
    </row>
    <row r="144" spans="1:9">
      <c r="A144" s="2"/>
      <c r="B144" s="2"/>
      <c r="C144" s="2"/>
      <c r="D144" s="2"/>
      <c r="E144" s="2"/>
      <c r="F144" s="2"/>
      <c r="G144" s="2"/>
      <c r="H144" s="2"/>
      <c r="I144" s="2"/>
    </row>
    <row r="145" spans="1:9">
      <c r="A145" s="2"/>
      <c r="B145" s="2"/>
      <c r="C145" s="2"/>
      <c r="D145" s="2"/>
      <c r="E145" s="2"/>
      <c r="F145" s="2"/>
      <c r="G145" s="2"/>
      <c r="H145" s="2"/>
      <c r="I145" s="2"/>
    </row>
    <row r="146" spans="1:9">
      <c r="A146" s="2"/>
      <c r="B146" s="2"/>
      <c r="C146" s="2"/>
      <c r="D146" s="2"/>
      <c r="E146" s="2"/>
      <c r="F146" s="2"/>
      <c r="G146" s="2"/>
      <c r="H146" s="2"/>
      <c r="I146" s="2"/>
    </row>
    <row r="147" spans="1:9">
      <c r="A147" s="2"/>
      <c r="B147" s="2"/>
      <c r="C147" s="2"/>
      <c r="D147" s="2"/>
      <c r="E147" s="2"/>
      <c r="F147" s="2"/>
      <c r="G147" s="2"/>
      <c r="H147" s="2"/>
      <c r="I147" s="2"/>
    </row>
    <row r="148" spans="1:9">
      <c r="A148" s="2"/>
      <c r="B148" s="2"/>
      <c r="C148" s="2"/>
      <c r="D148" s="2"/>
      <c r="E148" s="2"/>
      <c r="F148" s="2"/>
      <c r="G148" s="2"/>
      <c r="H148" s="2"/>
      <c r="I148" s="2"/>
    </row>
    <row r="149" spans="1:9">
      <c r="A149" s="2"/>
      <c r="B149" s="2"/>
      <c r="C149" s="2"/>
      <c r="D149" s="2"/>
      <c r="E149" s="2"/>
      <c r="F149" s="2"/>
      <c r="G149" s="2"/>
      <c r="H149" s="2"/>
      <c r="I149" s="2"/>
    </row>
    <row r="150" spans="1:9">
      <c r="A150" s="2"/>
      <c r="B150" s="2"/>
      <c r="C150" s="2"/>
      <c r="D150" s="2"/>
      <c r="E150" s="2"/>
      <c r="F150" s="2"/>
      <c r="G150" s="2"/>
      <c r="H150" s="2"/>
      <c r="I150" s="2"/>
    </row>
    <row r="151" spans="1:9">
      <c r="A151" s="2"/>
      <c r="B151" s="2"/>
      <c r="C151" s="2"/>
      <c r="D151" s="2"/>
      <c r="E151" s="2"/>
      <c r="F151" s="2"/>
      <c r="G151" s="2"/>
      <c r="H151" s="2"/>
      <c r="I151" s="2"/>
    </row>
    <row r="152" spans="1:9">
      <c r="A152" s="2"/>
      <c r="B152" s="2"/>
      <c r="C152" s="2"/>
      <c r="D152" s="2"/>
      <c r="E152" s="2"/>
      <c r="F152" s="2"/>
      <c r="G152" s="2"/>
      <c r="H152" s="2"/>
      <c r="I152" s="2"/>
    </row>
    <row r="153" spans="1:9">
      <c r="A153" s="2"/>
      <c r="B153" s="2"/>
      <c r="C153" s="2"/>
      <c r="D153" s="2"/>
      <c r="E153" s="2"/>
      <c r="F153" s="2"/>
      <c r="G153" s="2"/>
      <c r="H153" s="2"/>
      <c r="I153" s="2"/>
    </row>
    <row r="154" spans="1:9">
      <c r="A154" s="2"/>
      <c r="B154" s="2"/>
      <c r="C154" s="2"/>
      <c r="D154" s="2"/>
      <c r="E154" s="2"/>
      <c r="F154" s="2"/>
      <c r="G154" s="2"/>
      <c r="H154" s="2"/>
      <c r="I154" s="2"/>
    </row>
    <row r="155" spans="1:9">
      <c r="A155" s="2"/>
      <c r="B155" s="2"/>
      <c r="C155" s="2"/>
      <c r="D155" s="2"/>
      <c r="E155" s="2"/>
      <c r="F155" s="2"/>
      <c r="G155" s="2"/>
      <c r="H155" s="2"/>
      <c r="I155" s="2"/>
    </row>
    <row r="156" spans="1:9">
      <c r="A156" s="2"/>
      <c r="B156" s="2"/>
      <c r="C156" s="2"/>
      <c r="D156" s="2"/>
      <c r="E156" s="2"/>
      <c r="F156" s="2"/>
      <c r="G156" s="2"/>
      <c r="H156" s="2"/>
      <c r="I156" s="2"/>
    </row>
    <row r="157" spans="1:9">
      <c r="A157" s="2"/>
      <c r="B157" s="2"/>
      <c r="C157" s="2"/>
      <c r="D157" s="2"/>
      <c r="E157" s="2"/>
      <c r="F157" s="2"/>
      <c r="G157" s="2"/>
      <c r="H157" s="2"/>
      <c r="I157" s="2"/>
    </row>
    <row r="158" spans="1:9">
      <c r="A158" s="2"/>
      <c r="B158" s="2"/>
      <c r="C158" s="2"/>
      <c r="D158" s="2"/>
      <c r="E158" s="2"/>
      <c r="F158" s="2"/>
      <c r="G158" s="2"/>
      <c r="H158" s="2"/>
      <c r="I158" s="2"/>
    </row>
    <row r="159" spans="1:9">
      <c r="A159" s="2"/>
      <c r="B159" s="2"/>
      <c r="C159" s="2"/>
      <c r="D159" s="2"/>
      <c r="E159" s="2"/>
      <c r="F159" s="2"/>
      <c r="G159" s="2"/>
      <c r="H159" s="2"/>
      <c r="I159" s="2"/>
    </row>
    <row r="160" spans="1:9">
      <c r="A160" s="2"/>
      <c r="B160" s="2"/>
      <c r="C160" s="2"/>
      <c r="D160" s="2"/>
      <c r="E160" s="2"/>
      <c r="F160" s="2"/>
      <c r="G160" s="2"/>
      <c r="H160" s="2"/>
      <c r="I160" s="2"/>
    </row>
    <row r="161" spans="1:9">
      <c r="A161" s="2"/>
      <c r="B161" s="2"/>
      <c r="C161" s="2"/>
      <c r="D161" s="2"/>
      <c r="E161" s="2"/>
      <c r="F161" s="2"/>
      <c r="G161" s="2"/>
      <c r="H161" s="2"/>
      <c r="I161" s="2"/>
    </row>
    <row r="162" spans="1:9">
      <c r="A162" s="2"/>
      <c r="B162" s="2"/>
      <c r="C162" s="2"/>
      <c r="D162" s="2"/>
      <c r="E162" s="2"/>
      <c r="F162" s="2"/>
      <c r="G162" s="2"/>
      <c r="H162" s="2"/>
      <c r="I162" s="2"/>
    </row>
    <row r="163" spans="1:9">
      <c r="A163" s="2"/>
      <c r="B163" s="2"/>
      <c r="C163" s="2"/>
      <c r="D163" s="2"/>
      <c r="E163" s="2"/>
      <c r="F163" s="2"/>
      <c r="G163" s="2"/>
      <c r="H163" s="2"/>
      <c r="I163" s="2"/>
    </row>
    <row r="164" spans="1:9">
      <c r="A164" s="2"/>
      <c r="B164" s="2"/>
      <c r="C164" s="2"/>
      <c r="D164" s="2"/>
      <c r="E164" s="2"/>
      <c r="F164" s="2"/>
      <c r="G164" s="2"/>
      <c r="H164" s="2"/>
      <c r="I164" s="2"/>
    </row>
    <row r="165" spans="1:9">
      <c r="A165" s="2"/>
      <c r="B165" s="2"/>
      <c r="C165" s="2"/>
      <c r="D165" s="2"/>
      <c r="E165" s="2"/>
      <c r="F165" s="2"/>
      <c r="G165" s="2"/>
      <c r="H165" s="2"/>
      <c r="I165" s="2"/>
    </row>
    <row r="166" spans="1:9">
      <c r="A166" s="2"/>
      <c r="B166" s="2"/>
      <c r="C166" s="2"/>
      <c r="D166" s="2"/>
      <c r="E166" s="2"/>
      <c r="F166" s="2"/>
      <c r="G166" s="2"/>
      <c r="H166" s="2"/>
      <c r="I166" s="2"/>
    </row>
    <row r="167" spans="1:9">
      <c r="A167" s="2"/>
      <c r="B167" s="2"/>
      <c r="C167" s="2"/>
      <c r="D167" s="2"/>
      <c r="E167" s="2"/>
      <c r="F167" s="2"/>
      <c r="G167" s="2"/>
      <c r="H167" s="2"/>
      <c r="I167" s="2"/>
    </row>
    <row r="168" spans="1:9">
      <c r="A168" s="2"/>
      <c r="B168" s="2"/>
      <c r="C168" s="2"/>
      <c r="D168" s="2"/>
      <c r="E168" s="2"/>
      <c r="F168" s="2"/>
      <c r="G168" s="2"/>
      <c r="H168" s="2"/>
      <c r="I168" s="2"/>
    </row>
    <row r="169" spans="1:9">
      <c r="A169" s="2"/>
      <c r="B169" s="2"/>
      <c r="C169" s="2"/>
      <c r="D169" s="2"/>
      <c r="E169" s="2"/>
      <c r="F169" s="2"/>
      <c r="G169" s="2"/>
      <c r="H169" s="2"/>
      <c r="I169" s="2"/>
    </row>
    <row r="170" spans="1:9">
      <c r="A170" s="2"/>
      <c r="B170" s="2"/>
      <c r="C170" s="2"/>
      <c r="D170" s="2"/>
      <c r="E170" s="2"/>
      <c r="F170" s="2"/>
      <c r="G170" s="2"/>
      <c r="H170" s="2"/>
      <c r="I170" s="2"/>
    </row>
    <row r="171" spans="1:9">
      <c r="A171" s="2"/>
      <c r="B171" s="2"/>
      <c r="C171" s="2"/>
      <c r="D171" s="2"/>
      <c r="E171" s="2"/>
      <c r="F171" s="2"/>
      <c r="G171" s="2"/>
      <c r="H171" s="2"/>
      <c r="I171" s="2"/>
    </row>
    <row r="172" spans="1:9">
      <c r="A172" s="2"/>
      <c r="B172" s="2"/>
      <c r="C172" s="2"/>
      <c r="D172" s="2"/>
      <c r="E172" s="2"/>
      <c r="F172" s="2"/>
      <c r="G172" s="2"/>
      <c r="H172" s="2"/>
      <c r="I172" s="2"/>
    </row>
    <row r="173" spans="1:9">
      <c r="A173" s="2"/>
      <c r="B173" s="2"/>
      <c r="C173" s="2"/>
      <c r="D173" s="2"/>
      <c r="E173" s="2"/>
      <c r="F173" s="2"/>
      <c r="G173" s="2"/>
      <c r="H173" s="2"/>
      <c r="I173" s="2"/>
    </row>
    <row r="174" spans="1:9">
      <c r="A174" s="2"/>
      <c r="B174" s="2"/>
      <c r="C174" s="2"/>
      <c r="D174" s="2"/>
      <c r="E174" s="2"/>
      <c r="F174" s="2"/>
      <c r="G174" s="2"/>
      <c r="H174" s="2"/>
      <c r="I174" s="2"/>
    </row>
    <row r="175" spans="1:9">
      <c r="A175" s="2"/>
      <c r="B175" s="2"/>
      <c r="C175" s="2"/>
      <c r="D175" s="2"/>
      <c r="E175" s="2"/>
      <c r="F175" s="2"/>
      <c r="G175" s="2"/>
      <c r="H175" s="2"/>
      <c r="I175" s="2"/>
    </row>
    <row r="176" spans="1:9">
      <c r="A176" s="2"/>
      <c r="B176" s="2"/>
      <c r="C176" s="2"/>
      <c r="D176" s="2"/>
      <c r="E176" s="2"/>
      <c r="F176" s="2"/>
      <c r="G176" s="2"/>
      <c r="H176" s="2"/>
      <c r="I176" s="2"/>
    </row>
    <row r="177" spans="1:9">
      <c r="A177" s="2"/>
      <c r="B177" s="2"/>
      <c r="C177" s="2"/>
      <c r="D177" s="2"/>
      <c r="E177" s="2"/>
      <c r="F177" s="2"/>
      <c r="G177" s="2"/>
      <c r="H177" s="2"/>
      <c r="I177" s="2"/>
    </row>
    <row r="178" spans="1:9">
      <c r="A178" s="2"/>
      <c r="B178" s="2"/>
      <c r="C178" s="2"/>
      <c r="D178" s="2"/>
      <c r="E178" s="2"/>
      <c r="F178" s="2"/>
      <c r="G178" s="2"/>
      <c r="H178" s="2"/>
      <c r="I178" s="2"/>
    </row>
    <row r="179" spans="1:9">
      <c r="A179" s="2"/>
      <c r="B179" s="2"/>
      <c r="C179" s="2"/>
      <c r="D179" s="2"/>
      <c r="E179" s="2"/>
      <c r="F179" s="2"/>
      <c r="G179" s="2"/>
      <c r="H179" s="2"/>
      <c r="I179" s="2"/>
    </row>
    <row r="180" spans="1:9">
      <c r="A180" s="2"/>
      <c r="B180" s="2"/>
      <c r="C180" s="2"/>
      <c r="D180" s="2"/>
      <c r="E180" s="2"/>
      <c r="F180" s="2"/>
      <c r="G180" s="2"/>
      <c r="H180" s="2"/>
      <c r="I180" s="2"/>
    </row>
    <row r="181" spans="1:9">
      <c r="A181" s="2"/>
      <c r="B181" s="2"/>
      <c r="C181" s="2"/>
      <c r="D181" s="2"/>
      <c r="E181" s="2"/>
      <c r="F181" s="2"/>
      <c r="G181" s="2"/>
      <c r="H181" s="2"/>
      <c r="I181" s="2"/>
    </row>
    <row r="182" spans="1:9">
      <c r="A182" s="2"/>
      <c r="B182" s="2"/>
      <c r="C182" s="2"/>
      <c r="D182" s="2"/>
      <c r="E182" s="2"/>
      <c r="F182" s="2"/>
      <c r="G182" s="2"/>
      <c r="H182" s="2"/>
      <c r="I182" s="2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8433" r:id="rId4"/>
  </oleObjects>
</worksheet>
</file>

<file path=xl/worksheets/sheet13.xml><?xml version="1.0" encoding="utf-8"?>
<worksheet xmlns="http://schemas.openxmlformats.org/spreadsheetml/2006/main" xmlns:r="http://schemas.openxmlformats.org/officeDocument/2006/relationships">
  <dimension ref="A1:K77"/>
  <sheetViews>
    <sheetView tabSelected="1" zoomScale="80" workbookViewId="0">
      <pane ySplit="6" topLeftCell="A7" activePane="bottomLeft" state="frozen"/>
      <selection pane="bottomLeft" activeCell="N38" sqref="N38"/>
    </sheetView>
  </sheetViews>
  <sheetFormatPr defaultColWidth="8.7109375" defaultRowHeight="12.75"/>
  <cols>
    <col min="1" max="1" width="38.5703125" style="2" customWidth="1"/>
    <col min="2" max="11" width="13.5703125" style="2" customWidth="1"/>
    <col min="12" max="16384" width="8.7109375" style="2"/>
  </cols>
  <sheetData>
    <row r="1" spans="1:11" ht="15" customHeight="1">
      <c r="A1" s="37" t="s">
        <v>63</v>
      </c>
      <c r="B1" s="11"/>
      <c r="C1" s="11"/>
      <c r="D1" s="11"/>
      <c r="E1" s="12"/>
      <c r="F1" s="53" t="s">
        <v>54</v>
      </c>
      <c r="H1" s="13"/>
      <c r="I1" s="13"/>
    </row>
    <row r="2" spans="1:11" ht="15" customHeight="1">
      <c r="A2" s="37" t="s">
        <v>62</v>
      </c>
      <c r="B2" s="12"/>
      <c r="C2" s="12"/>
      <c r="D2" s="12"/>
      <c r="E2" s="12"/>
      <c r="F2" s="54" t="s">
        <v>97</v>
      </c>
      <c r="H2" s="13"/>
      <c r="I2" s="13"/>
    </row>
    <row r="3" spans="1:11" ht="15" customHeight="1">
      <c r="A3" s="44" t="s">
        <v>64</v>
      </c>
      <c r="B3" s="20"/>
      <c r="C3" s="21"/>
      <c r="D3" s="20"/>
      <c r="E3" s="20"/>
      <c r="F3" s="55" t="s">
        <v>61</v>
      </c>
      <c r="H3" s="13"/>
      <c r="I3" s="13"/>
      <c r="J3" s="28"/>
      <c r="K3" s="28"/>
    </row>
    <row r="4" spans="1:11" ht="15" customHeight="1">
      <c r="A4" s="47"/>
      <c r="B4" s="78" t="s">
        <v>0</v>
      </c>
      <c r="C4" s="75"/>
      <c r="D4" s="76"/>
      <c r="E4" s="78" t="s">
        <v>55</v>
      </c>
      <c r="F4" s="75"/>
      <c r="G4" s="76"/>
      <c r="H4" s="77" t="s">
        <v>51</v>
      </c>
      <c r="I4" s="73"/>
      <c r="J4" s="72" t="s">
        <v>52</v>
      </c>
      <c r="K4" s="72"/>
    </row>
    <row r="5" spans="1:11" ht="15" customHeight="1">
      <c r="A5" s="48" t="s">
        <v>46</v>
      </c>
      <c r="B5" s="52" t="s">
        <v>43</v>
      </c>
      <c r="C5" s="72" t="s">
        <v>1</v>
      </c>
      <c r="D5" s="73"/>
      <c r="E5" s="52" t="s">
        <v>43</v>
      </c>
      <c r="F5" s="72" t="s">
        <v>1</v>
      </c>
      <c r="G5" s="73"/>
      <c r="H5" s="52" t="s">
        <v>43</v>
      </c>
      <c r="I5" s="48" t="s">
        <v>1</v>
      </c>
      <c r="J5" s="36" t="s">
        <v>43</v>
      </c>
      <c r="K5" s="36" t="s">
        <v>1</v>
      </c>
    </row>
    <row r="6" spans="1:11" ht="15" customHeight="1">
      <c r="A6" s="47"/>
      <c r="B6" s="52" t="s">
        <v>50</v>
      </c>
      <c r="C6" s="45" t="s">
        <v>44</v>
      </c>
      <c r="D6" s="48" t="s">
        <v>45</v>
      </c>
      <c r="E6" s="52" t="s">
        <v>50</v>
      </c>
      <c r="F6" s="45" t="s">
        <v>44</v>
      </c>
      <c r="G6" s="48" t="s">
        <v>45</v>
      </c>
      <c r="H6" s="52" t="s">
        <v>50</v>
      </c>
      <c r="I6" s="48" t="s">
        <v>50</v>
      </c>
      <c r="J6" s="36" t="s">
        <v>50</v>
      </c>
      <c r="K6" s="36" t="s">
        <v>50</v>
      </c>
    </row>
    <row r="7" spans="1:11" ht="15" customHeight="1">
      <c r="A7" s="38" t="s">
        <v>42</v>
      </c>
      <c r="B7" s="42">
        <f>SUM(ΙΑΝΟΥΑΡΙΟΣ!B7,ΦΕΒΡΟΥΑΡΙΟΣ!B7,ΜΑΡΤΙΟΣ!B7,ΑΠΡΙΛΙΟΣ!B7,ΜΑΙΟΣ!B7,ΙΟΥΝΙΟΣ!B7,ΙΟΥΛΙΟΣ!B7,ΑΥΓΟΥΣΤΟΣ!B7,ΣΕΠΤΕΜΒΡΙΟΣ!B7,ΟΚΤΩΒΡΙΟΣ!B7,ΝΟΕΜΒΡΙΟΣ!B7,ΔΕΚΕΜΒΡΙΟΣ!B7)</f>
        <v>50104</v>
      </c>
      <c r="C7" s="42">
        <f>SUM(ΙΑΝΟΥΑΡΙΟΣ!C7,ΦΕΒΡΟΥΑΡΙΟΣ!C7,ΜΑΡΤΙΟΣ!C7,ΑΠΡΙΛΙΟΣ!C7,ΜΑΙΟΣ!C7,ΙΟΥΝΙΟΣ!C7,ΙΟΥΛΙΟΣ!C7,ΑΥΓΟΥΣΤΟΣ!C7,ΣΕΠΤΕΜΒΡΙΟΣ!C7,ΟΚΤΩΒΡΙΟΣ!C7,ΝΟΕΜΒΡΙΟΣ!C7,ΔΕΚΕΜΒΡΙΟΣ!C7)</f>
        <v>1542192</v>
      </c>
      <c r="D7" s="42">
        <f>SUM(ΙΑΝΟΥΑΡΙΟΣ!D7,ΦΕΒΡΟΥΑΡΙΟΣ!D7,ΜΑΡΤΙΟΣ!D7,ΑΠΡΙΛΙΟΣ!D7,ΜΑΙΟΣ!D7,ΙΟΥΝΙΟΣ!D7,ΙΟΥΛΙΟΣ!D7,ΑΥΓΟΥΣΤΟΣ!D7,ΣΕΠΤΕΜΒΡΙΟΣ!D7,ΟΚΤΩΒΡΙΟΣ!D7,ΝΟΕΜΒΡΙΟΣ!D7,ΔΕΚΕΜΒΡΙΟΣ!D7)</f>
        <v>1464644</v>
      </c>
      <c r="E7" s="42">
        <f>SUM(ΙΑΝΟΥΑΡΙΟΣ!E7,ΦΕΒΡΟΥΑΡΙΟΣ!E7,ΜΑΡΤΙΟΣ!E7,ΑΠΡΙΛΙΟΣ!E7,ΜΑΙΟΣ!E7,ΙΟΥΝΙΟΣ!E7,ΙΟΥΛΙΟΣ!E7,ΑΥΓΟΥΣΤΟΣ!E7,ΣΕΠΤΕΜΒΡΙΟΣ!E7,ΟΚΤΩΒΡΙΟΣ!E7,ΝΟΕΜΒΡΙΟΣ!E7,ΔΕΚΕΜΒΡΙΟΣ!E7)</f>
        <v>56636</v>
      </c>
      <c r="F7" s="42">
        <f>SUM(ΙΑΝΟΥΑΡΙΟΣ!F7,ΦΕΒΡΟΥΑΡΙΟΣ!F7,ΜΑΡΤΙΟΣ!F7,ΑΠΡΙΛΙΟΣ!F7,ΜΑΙΟΣ!F7,ΙΟΥΝΙΟΣ!F7,ΙΟΥΛΙΟΣ!F7,ΑΥΓΟΥΣΤΟΣ!F7,ΣΕΠΤΕΜΒΡΙΟΣ!F7,ΟΚΤΩΒΡΙΟΣ!F7,ΝΟΕΜΒΡΙΟΣ!F7,ΔΕΚΕΜΒΡΙΟΣ!F7)</f>
        <v>2485773</v>
      </c>
      <c r="G7" s="42">
        <f>SUM(ΙΑΝΟΥΑΡΙΟΣ!G7,ΦΕΒΡΟΥΑΡΙΟΣ!G7,ΜΑΡΤΙΟΣ!G7,ΑΠΡΙΛΙΟΣ!G7,ΜΑΙΟΣ!G7,ΙΟΥΝΙΟΣ!G7,ΙΟΥΛΙΟΣ!G7,ΑΥΓΟΥΣΤΟΣ!G7,ΣΕΠΤΕΜΒΡΙΟΣ!G7,ΟΚΤΩΒΡΙΟΣ!G7,ΝΟΕΜΒΡΙΟΣ!G7,ΔΕΚΕΜΒΡΙΟΣ!G7)</f>
        <v>2534331</v>
      </c>
      <c r="H7" s="42">
        <f t="shared" ref="H7:H45" si="0">B7+E7</f>
        <v>106740</v>
      </c>
      <c r="I7" s="42">
        <f t="shared" ref="I7:I45" si="1">C7+D7+F7+G7</f>
        <v>8026940</v>
      </c>
      <c r="J7" s="23">
        <f>H7/$H$47</f>
        <v>0.43782686273303389</v>
      </c>
      <c r="K7" s="23">
        <f>I7/$I$47</f>
        <v>0.40750273633507766</v>
      </c>
    </row>
    <row r="8" spans="1:11" ht="15" customHeight="1">
      <c r="A8" s="38" t="s">
        <v>7</v>
      </c>
      <c r="B8" s="42">
        <f>SUM(ΙΑΝΟΥΑΡΙΟΣ!B8,ΦΕΒΡΟΥΑΡΙΟΣ!B8,ΜΑΡΤΙΟΣ!B8,ΑΠΡΙΛΙΟΣ!B8,ΜΑΙΟΣ!B8,ΙΟΥΝΙΟΣ!B8,ΙΟΥΛΙΟΣ!B8,ΑΥΓΟΥΣΤΟΣ!B8,ΣΕΠΤΕΜΒΡΙΟΣ!B8,ΟΚΤΩΒΡΙΟΣ!B8,ΝΟΕΜΒΡΙΟΣ!B8,ΔΕΚΕΜΒΡΙΟΣ!B8)</f>
        <v>758</v>
      </c>
      <c r="C8" s="42">
        <f>SUM(ΙΑΝΟΥΑΡΙΟΣ!C8,ΦΕΒΡΟΥΑΡΙΟΣ!C8,ΜΑΡΤΙΟΣ!C8,ΑΠΡΙΛΙΟΣ!C8,ΜΑΙΟΣ!C8,ΙΟΥΝΙΟΣ!C8,ΙΟΥΛΙΟΣ!C8,ΑΥΓΟΥΣΤΟΣ!C8,ΣΕΠΤΕΜΒΡΙΟΣ!C8,ΟΚΤΩΒΡΙΟΣ!C8,ΝΟΕΜΒΡΙΟΣ!C8,ΔΕΚΕΜΒΡΙΟΣ!C8)</f>
        <v>1910</v>
      </c>
      <c r="D8" s="42">
        <f>SUM(ΙΑΝΟΥΑΡΙΟΣ!D8,ΦΕΒΡΟΥΑΡΙΟΣ!D8,ΜΑΡΤΙΟΣ!D8,ΑΠΡΙΛΙΟΣ!D8,ΜΑΙΟΣ!D8,ΙΟΥΝΙΟΣ!D8,ΙΟΥΛΙΟΣ!D8,ΑΥΓΟΥΣΤΟΣ!D8,ΣΕΠΤΕΜΒΡΙΟΣ!D8,ΟΚΤΩΒΡΙΟΣ!D8,ΝΟΕΜΒΡΙΟΣ!D8,ΔΕΚΕΜΒΡΙΟΣ!D8)</f>
        <v>1873</v>
      </c>
      <c r="E8" s="42">
        <f>SUM(ΙΑΝΟΥΑΡΙΟΣ!E8,ΦΕΒΡΟΥΑΡΙΟΣ!E8,ΜΑΡΤΙΟΣ!E8,ΑΠΡΙΛΙΟΣ!E8,ΜΑΙΟΣ!E8,ΙΟΥΝΙΟΣ!E8,ΙΟΥΛΙΟΣ!E8,ΑΥΓΟΥΣΤΟΣ!E8,ΣΕΠΤΕΜΒΡΙΟΣ!E8,ΟΚΤΩΒΡΙΟΣ!E8,ΝΟΕΜΒΡΙΟΣ!E8,ΔΕΚΕΜΒΡΙΟΣ!E8)</f>
        <v>1341</v>
      </c>
      <c r="F8" s="42">
        <f>SUM(ΙΑΝΟΥΑΡΙΟΣ!F8,ΦΕΒΡΟΥΑΡΙΟΣ!F8,ΜΑΡΤΙΟΣ!F8,ΑΠΡΙΛΙΟΣ!F8,ΜΑΙΟΣ!F8,ΙΟΥΝΙΟΣ!F8,ΙΟΥΛΙΟΣ!F8,ΑΥΓΟΥΣΤΟΣ!F8,ΣΕΠΤΕΜΒΡΙΟΣ!F8,ΟΚΤΩΒΡΙΟΣ!F8,ΝΟΕΜΒΡΙΟΣ!F8,ΔΕΚΕΜΒΡΙΟΣ!F8)</f>
        <v>74578</v>
      </c>
      <c r="G8" s="42">
        <f>SUM(ΙΑΝΟΥΑΡΙΟΣ!G8,ΦΕΒΡΟΥΑΡΙΟΣ!G8,ΜΑΡΤΙΟΣ!G8,ΑΠΡΙΛΙΟΣ!G8,ΜΑΙΟΣ!G8,ΙΟΥΝΙΟΣ!G8,ΙΟΥΛΙΟΣ!G8,ΑΥΓΟΥΣΤΟΣ!G8,ΣΕΠΤΕΜΒΡΙΟΣ!G8,ΟΚΤΩΒΡΙΟΣ!G8,ΝΟΕΜΒΡΙΟΣ!G8,ΔΕΚΕΜΒΡΙΟΣ!G8)</f>
        <v>75964</v>
      </c>
      <c r="H8" s="42">
        <f t="shared" si="0"/>
        <v>2099</v>
      </c>
      <c r="I8" s="42">
        <f t="shared" si="1"/>
        <v>154325</v>
      </c>
      <c r="J8" s="23">
        <f t="shared" ref="J8:J45" si="2">H8/$H$47</f>
        <v>8.6096925695768982E-3</v>
      </c>
      <c r="K8" s="23">
        <f t="shared" ref="K8:K45" si="3">I8/$I$47</f>
        <v>7.834599459434214E-3</v>
      </c>
    </row>
    <row r="9" spans="1:11" ht="15" customHeight="1">
      <c r="A9" s="38" t="s">
        <v>15</v>
      </c>
      <c r="B9" s="42">
        <f>SUM(ΙΑΝΟΥΑΡΙΟΣ!B9,ΦΕΒΡΟΥΑΡΙΟΣ!B9,ΜΑΡΤΙΟΣ!B9,ΑΠΡΙΛΙΟΣ!B9,ΜΑΙΟΣ!B9,ΙΟΥΝΙΟΣ!B9,ΙΟΥΛΙΟΣ!B9,ΑΥΓΟΥΣΤΟΣ!B9,ΣΕΠΤΕΜΒΡΙΟΣ!B9,ΟΚΤΩΒΡΙΟΣ!B9,ΝΟΕΜΒΡΙΟΣ!B9,ΔΕΚΕΜΒΡΙΟΣ!B9)</f>
        <v>2023</v>
      </c>
      <c r="C9" s="42">
        <f>SUM(ΙΑΝΟΥΑΡΙΟΣ!C9,ΦΕΒΡΟΥΑΡΙΟΣ!C9,ΜΑΡΤΙΟΣ!C9,ΑΠΡΙΛΙΟΣ!C9,ΜΑΙΟΣ!C9,ΙΟΥΝΙΟΣ!C9,ΙΟΥΛΙΟΣ!C9,ΑΥΓΟΥΣΤΟΣ!C9,ΣΕΠΤΕΜΒΡΙΟΣ!C9,ΟΚΤΩΒΡΙΟΣ!C9,ΝΟΕΜΒΡΙΟΣ!C9,ΔΕΚΕΜΒΡΙΟΣ!C9)</f>
        <v>62872</v>
      </c>
      <c r="D9" s="42">
        <f>SUM(ΙΑΝΟΥΑΡΙΟΣ!D9,ΦΕΒΡΟΥΑΡΙΟΣ!D9,ΜΑΡΤΙΟΣ!D9,ΑΠΡΙΛΙΟΣ!D9,ΜΑΙΟΣ!D9,ΙΟΥΝΙΟΣ!D9,ΙΟΥΛΙΟΣ!D9,ΑΥΓΟΥΣΤΟΣ!D9,ΣΕΠΤΕΜΒΡΙΟΣ!D9,ΟΚΤΩΒΡΙΟΣ!D9,ΝΟΕΜΒΡΙΟΣ!D9,ΔΕΚΕΜΒΡΙΟΣ!D9)</f>
        <v>66018</v>
      </c>
      <c r="E9" s="42">
        <f>SUM(ΙΑΝΟΥΑΡΙΟΣ!E9,ΦΕΒΡΟΥΑΡΙΟΣ!E9,ΜΑΡΤΙΟΣ!E9,ΑΠΡΙΛΙΟΣ!E9,ΜΑΙΟΣ!E9,ΙΟΥΝΙΟΣ!E9,ΙΟΥΛΙΟΣ!E9,ΑΥΓΟΥΣΤΟΣ!E9,ΣΕΠΤΕΜΒΡΙΟΣ!E9,ΟΚΤΩΒΡΙΟΣ!E9,ΝΟΕΜΒΡΙΟΣ!E9,ΔΕΚΕΜΒΡΙΟΣ!E9)</f>
        <v>12</v>
      </c>
      <c r="F9" s="42">
        <f>SUM(ΙΑΝΟΥΑΡΙΟΣ!F9,ΦΕΒΡΟΥΑΡΙΟΣ!F9,ΜΑΡΤΙΟΣ!F9,ΑΠΡΙΛΙΟΣ!F9,ΜΑΙΟΣ!F9,ΙΟΥΝΙΟΣ!F9,ΙΟΥΛΙΟΣ!F9,ΑΥΓΟΥΣΤΟΣ!F9,ΣΕΠΤΕΜΒΡΙΟΣ!F9,ΟΚΤΩΒΡΙΟΣ!F9,ΝΟΕΜΒΡΙΟΣ!F9,ΔΕΚΕΜΒΡΙΟΣ!F9)</f>
        <v>48</v>
      </c>
      <c r="G9" s="42">
        <f>SUM(ΙΑΝΟΥΑΡΙΟΣ!G9,ΦΕΒΡΟΥΑΡΙΟΣ!G9,ΜΑΡΤΙΟΣ!G9,ΑΠΡΙΛΙΟΣ!G9,ΜΑΙΟΣ!G9,ΙΟΥΝΙΟΣ!G9,ΙΟΥΛΙΟΣ!G9,ΑΥΓΟΥΣΤΟΣ!G9,ΣΕΠΤΕΜΒΡΙΟΣ!G9,ΟΚΤΩΒΡΙΟΣ!G9,ΝΟΕΜΒΡΙΟΣ!G9,ΔΕΚΕΜΒΡΙΟΣ!G9)</f>
        <v>11</v>
      </c>
      <c r="H9" s="42">
        <f t="shared" si="0"/>
        <v>2035</v>
      </c>
      <c r="I9" s="42">
        <f t="shared" si="1"/>
        <v>128949</v>
      </c>
      <c r="J9" s="23">
        <f t="shared" si="2"/>
        <v>8.3471769314382993E-3</v>
      </c>
      <c r="K9" s="23">
        <f t="shared" si="3"/>
        <v>6.5463389968869745E-3</v>
      </c>
    </row>
    <row r="10" spans="1:11" ht="15" customHeight="1">
      <c r="A10" s="38" t="s">
        <v>6</v>
      </c>
      <c r="B10" s="42">
        <f>SUM(ΙΑΝΟΥΑΡΙΟΣ!B10,ΦΕΒΡΟΥΑΡΙΟΣ!B10,ΜΑΡΤΙΟΣ!B10,ΑΠΡΙΛΙΟΣ!B10,ΜΑΙΟΣ!B10,ΙΟΥΝΙΟΣ!B10,ΙΟΥΛΙΟΣ!B10,ΑΥΓΟΥΣΤΟΣ!B10,ΣΕΠΤΕΜΒΡΙΟΣ!B10,ΟΚΤΩΒΡΙΟΣ!B10,ΝΟΕΜΒΡΙΟΣ!B10,ΔΕΚΕΜΒΡΙΟΣ!B10)</f>
        <v>21</v>
      </c>
      <c r="C10" s="42">
        <f>SUM(ΙΑΝΟΥΑΡΙΟΣ!C10,ΦΕΒΡΟΥΑΡΙΟΣ!C10,ΜΑΡΤΙΟΣ!C10,ΑΠΡΙΛΙΟΣ!C10,ΜΑΙΟΣ!C10,ΙΟΥΝΙΟΣ!C10,ΙΟΥΛΙΟΣ!C10,ΑΥΓΟΥΣΤΟΣ!C10,ΣΕΠΤΕΜΒΡΙΟΣ!C10,ΟΚΤΩΒΡΙΟΣ!C10,ΝΟΕΜΒΡΙΟΣ!C10,ΔΕΚΕΜΒΡΙΟΣ!C10)</f>
        <v>7</v>
      </c>
      <c r="D10" s="42">
        <f>SUM(ΙΑΝΟΥΑΡΙΟΣ!D10,ΦΕΒΡΟΥΑΡΙΟΣ!D10,ΜΑΡΤΙΟΣ!D10,ΑΠΡΙΛΙΟΣ!D10,ΜΑΙΟΣ!D10,ΙΟΥΝΙΟΣ!D10,ΙΟΥΛΙΟΣ!D10,ΑΥΓΟΥΣΤΟΣ!D10,ΣΕΠΤΕΜΒΡΙΟΣ!D10,ΟΚΤΩΒΡΙΟΣ!D10,ΝΟΕΜΒΡΙΟΣ!D10,ΔΕΚΕΜΒΡΙΟΣ!D10)</f>
        <v>1</v>
      </c>
      <c r="E10" s="42">
        <f>SUM(ΙΑΝΟΥΑΡΙΟΣ!E10,ΦΕΒΡΟΥΑΡΙΟΣ!E10,ΜΑΡΤΙΟΣ!E10,ΑΠΡΙΛΙΟΣ!E10,ΜΑΙΟΣ!E10,ΙΟΥΝΙΟΣ!E10,ΙΟΥΛΙΟΣ!E10,ΑΥΓΟΥΣΤΟΣ!E10,ΣΕΠΤΕΜΒΡΙΟΣ!E10,ΟΚΤΩΒΡΙΟΣ!E10,ΝΟΕΜΒΡΙΟΣ!E10,ΔΕΚΕΜΒΡΙΟΣ!E10)</f>
        <v>281</v>
      </c>
      <c r="F10" s="42">
        <f>SUM(ΙΑΝΟΥΑΡΙΟΣ!F10,ΦΕΒΡΟΥΑΡΙΟΣ!F10,ΜΑΡΤΙΟΣ!F10,ΑΠΡΙΛΙΟΣ!F10,ΜΑΙΟΣ!F10,ΙΟΥΝΙΟΣ!F10,ΙΟΥΛΙΟΣ!F10,ΑΥΓΟΥΣΤΟΣ!F10,ΣΕΠΤΕΜΒΡΙΟΣ!F10,ΟΚΤΩΒΡΙΟΣ!F10,ΝΟΕΜΒΡΙΟΣ!F10,ΔΕΚΕΜΒΡΙΟΣ!F10)</f>
        <v>14170</v>
      </c>
      <c r="G10" s="42">
        <f>SUM(ΙΑΝΟΥΑΡΙΟΣ!G10,ΦΕΒΡΟΥΑΡΙΟΣ!G10,ΜΑΡΤΙΟΣ!G10,ΑΠΡΙΛΙΟΣ!G10,ΜΑΙΟΣ!G10,ΙΟΥΝΙΟΣ!G10,ΙΟΥΛΙΟΣ!G10,ΑΥΓΟΥΣΤΟΣ!G10,ΣΕΠΤΕΜΒΡΙΟΣ!G10,ΟΚΤΩΒΡΙΟΣ!G10,ΝΟΕΜΒΡΙΟΣ!G10,ΔΕΚΕΜΒΡΙΟΣ!G10)</f>
        <v>14170</v>
      </c>
      <c r="H10" s="42">
        <f t="shared" si="0"/>
        <v>302</v>
      </c>
      <c r="I10" s="42">
        <f t="shared" si="1"/>
        <v>28348</v>
      </c>
      <c r="J10" s="23">
        <f t="shared" si="2"/>
        <v>1.238745667466519E-3</v>
      </c>
      <c r="K10" s="23">
        <f t="shared" si="3"/>
        <v>1.4391396434540163E-3</v>
      </c>
    </row>
    <row r="11" spans="1:11" ht="15" customHeight="1">
      <c r="A11" s="38" t="s">
        <v>8</v>
      </c>
      <c r="B11" s="42">
        <f>SUM(ΙΑΝΟΥΑΡΙΟΣ!B11,ΦΕΒΡΟΥΑΡΙΟΣ!B11,ΜΑΡΤΙΟΣ!B11,ΑΠΡΙΛΙΟΣ!B11,ΜΑΙΟΣ!B11,ΙΟΥΝΙΟΣ!B11,ΙΟΥΛΙΟΣ!B11,ΑΥΓΟΥΣΤΟΣ!B11,ΣΕΠΤΕΜΒΡΙΟΣ!B11,ΟΚΤΩΒΡΙΟΣ!B11,ΝΟΕΜΒΡΙΟΣ!B11,ΔΕΚΕΜΒΡΙΟΣ!B11)</f>
        <v>575</v>
      </c>
      <c r="C11" s="42">
        <f>SUM(ΙΑΝΟΥΑΡΙΟΣ!C11,ΦΕΒΡΟΥΑΡΙΟΣ!C11,ΜΑΡΤΙΟΣ!C11,ΑΠΡΙΛΙΟΣ!C11,ΜΑΙΟΣ!C11,ΙΟΥΝΙΟΣ!C11,ΙΟΥΛΙΟΣ!C11,ΑΥΓΟΥΣΤΟΣ!C11,ΣΕΠΤΕΜΒΡΙΟΣ!C11,ΟΚΤΩΒΡΙΟΣ!C11,ΝΟΕΜΒΡΙΟΣ!C11,ΔΕΚΕΜΒΡΙΟΣ!C11)</f>
        <v>4503</v>
      </c>
      <c r="D11" s="42">
        <f>SUM(ΙΑΝΟΥΑΡΙΟΣ!D11,ΦΕΒΡΟΥΑΡΙΟΣ!D11,ΜΑΡΤΙΟΣ!D11,ΑΠΡΙΛΙΟΣ!D11,ΜΑΙΟΣ!D11,ΙΟΥΝΙΟΣ!D11,ΙΟΥΛΙΟΣ!D11,ΑΥΓΟΥΣΤΟΣ!D11,ΣΕΠΤΕΜΒΡΙΟΣ!D11,ΟΚΤΩΒΡΙΟΣ!D11,ΝΟΕΜΒΡΙΟΣ!D11,ΔΕΚΕΜΒΡΙΟΣ!D11)</f>
        <v>5308</v>
      </c>
      <c r="E11" s="42">
        <f>SUM(ΙΑΝΟΥΑΡΙΟΣ!E11,ΦΕΒΡΟΥΑΡΙΟΣ!E11,ΜΑΡΤΙΟΣ!E11,ΑΠΡΙΛΙΟΣ!E11,ΜΑΙΟΣ!E11,ΙΟΥΝΙΟΣ!E11,ΙΟΥΛΙΟΣ!E11,ΑΥΓΟΥΣΤΟΣ!E11,ΣΕΠΤΕΜΒΡΙΟΣ!E11,ΟΚΤΩΒΡΙΟΣ!E11,ΝΟΕΜΒΡΙΟΣ!E11,ΔΕΚΕΜΒΡΙΟΣ!E11)</f>
        <v>0</v>
      </c>
      <c r="F11" s="42">
        <f>SUM(ΙΑΝΟΥΑΡΙΟΣ!F11,ΦΕΒΡΟΥΑΡΙΟΣ!F11,ΜΑΡΤΙΟΣ!F11,ΑΠΡΙΛΙΟΣ!F11,ΜΑΙΟΣ!F11,ΙΟΥΝΙΟΣ!F11,ΙΟΥΛΙΟΣ!F11,ΑΥΓΟΥΣΤΟΣ!F11,ΣΕΠΤΕΜΒΡΙΟΣ!F11,ΟΚΤΩΒΡΙΟΣ!F11,ΝΟΕΜΒΡΙΟΣ!F11,ΔΕΚΕΜΒΡΙΟΣ!F11)</f>
        <v>0</v>
      </c>
      <c r="G11" s="42">
        <f>SUM(ΙΑΝΟΥΑΡΙΟΣ!G11,ΦΕΒΡΟΥΑΡΙΟΣ!G11,ΜΑΡΤΙΟΣ!G11,ΑΠΡΙΛΙΟΣ!G11,ΜΑΙΟΣ!G11,ΙΟΥΝΙΟΣ!G11,ΙΟΥΛΙΟΣ!G11,ΑΥΓΟΥΣΤΟΣ!G11,ΣΕΠΤΕΜΒΡΙΟΣ!G11,ΟΚΤΩΒΡΙΟΣ!G11,ΝΟΕΜΒΡΙΟΣ!G11,ΔΕΚΕΜΒΡΙΟΣ!G11)</f>
        <v>0</v>
      </c>
      <c r="H11" s="42">
        <f t="shared" si="0"/>
        <v>575</v>
      </c>
      <c r="I11" s="42">
        <f t="shared" si="1"/>
        <v>9811</v>
      </c>
      <c r="J11" s="23">
        <f t="shared" si="2"/>
        <v>2.3585389364014849E-3</v>
      </c>
      <c r="K11" s="23">
        <f t="shared" si="3"/>
        <v>4.9807390439986438E-4</v>
      </c>
    </row>
    <row r="12" spans="1:11" ht="15" customHeight="1">
      <c r="A12" s="38" t="s">
        <v>14</v>
      </c>
      <c r="B12" s="42">
        <f>SUM(ΙΑΝΟΥΑΡΙΟΣ!B12,ΦΕΒΡΟΥΑΡΙΟΣ!B12,ΜΑΡΤΙΟΣ!B12,ΑΠΡΙΛΙΟΣ!B12,ΜΑΙΟΣ!B12,ΙΟΥΝΙΟΣ!B12,ΙΟΥΛΙΟΣ!B12,ΑΥΓΟΥΣΤΟΣ!B12,ΣΕΠΤΕΜΒΡΙΟΣ!B12,ΟΚΤΩΒΡΙΟΣ!B12,ΝΟΕΜΒΡΙΟΣ!B12,ΔΕΚΕΜΒΡΙΟΣ!B12)</f>
        <v>1201</v>
      </c>
      <c r="C12" s="42">
        <f>SUM(ΙΑΝΟΥΑΡΙΟΣ!C12,ΦΕΒΡΟΥΑΡΙΟΣ!C12,ΜΑΡΤΙΟΣ!C12,ΑΠΡΙΛΙΟΣ!C12,ΜΑΙΟΣ!C12,ΙΟΥΝΙΟΣ!C12,ΙΟΥΛΙΟΣ!C12,ΑΥΓΟΥΣΤΟΣ!C12,ΣΕΠΤΕΜΒΡΙΟΣ!C12,ΟΚΤΩΒΡΙΟΣ!C12,ΝΟΕΜΒΡΙΟΣ!C12,ΔΕΚΕΜΒΡΙΟΣ!C12)</f>
        <v>13588</v>
      </c>
      <c r="D12" s="42">
        <f>SUM(ΙΑΝΟΥΑΡΙΟΣ!D12,ΦΕΒΡΟΥΑΡΙΟΣ!D12,ΜΑΡΤΙΟΣ!D12,ΑΠΡΙΛΙΟΣ!D12,ΜΑΙΟΣ!D12,ΙΟΥΝΙΟΣ!D12,ΙΟΥΛΙΟΣ!D12,ΑΥΓΟΥΣΤΟΣ!D12,ΣΕΠΤΕΜΒΡΙΟΣ!D12,ΟΚΤΩΒΡΙΟΣ!D12,ΝΟΕΜΒΡΙΟΣ!D12,ΔΕΚΕΜΒΡΙΟΣ!D12)</f>
        <v>13262</v>
      </c>
      <c r="E12" s="42">
        <f>SUM(ΙΑΝΟΥΑΡΙΟΣ!E12,ΦΕΒΡΟΥΑΡΙΟΣ!E12,ΜΑΡΤΙΟΣ!E12,ΑΠΡΙΛΙΟΣ!E12,ΜΑΙΟΣ!E12,ΙΟΥΝΙΟΣ!E12,ΙΟΥΛΙΟΣ!E12,ΑΥΓΟΥΣΤΟΣ!E12,ΣΕΠΤΕΜΒΡΙΟΣ!E12,ΟΚΤΩΒΡΙΟΣ!E12,ΝΟΕΜΒΡΙΟΣ!E12,ΔΕΚΕΜΒΡΙΟΣ!E12)</f>
        <v>3373</v>
      </c>
      <c r="F12" s="42">
        <f>SUM(ΙΑΝΟΥΑΡΙΟΣ!F12,ΦΕΒΡΟΥΑΡΙΟΣ!F12,ΜΑΡΤΙΟΣ!F12,ΑΠΡΙΛΙΟΣ!F12,ΜΑΙΟΣ!F12,ΙΟΥΝΙΟΣ!F12,ΙΟΥΛΙΟΣ!F12,ΑΥΓΟΥΣΤΟΣ!F12,ΣΕΠΤΕΜΒΡΙΟΣ!F12,ΟΚΤΩΒΡΙΟΣ!F12,ΝΟΕΜΒΡΙΟΣ!F12,ΔΕΚΕΜΒΡΙΟΣ!F12)</f>
        <v>196723</v>
      </c>
      <c r="G12" s="42">
        <f>SUM(ΙΑΝΟΥΑΡΙΟΣ!G12,ΦΕΒΡΟΥΑΡΙΟΣ!G12,ΜΑΡΤΙΟΣ!G12,ΑΠΡΙΛΙΟΣ!G12,ΜΑΙΟΣ!G12,ΙΟΥΝΙΟΣ!G12,ΙΟΥΛΙΟΣ!G12,ΑΥΓΟΥΣΤΟΣ!G12,ΣΕΠΤΕΜΒΡΙΟΣ!G12,ΟΚΤΩΒΡΙΟΣ!G12,ΝΟΕΜΒΡΙΟΣ!G12,ΔΕΚΕΜΒΡΙΟΣ!G12)</f>
        <v>197992</v>
      </c>
      <c r="H12" s="42">
        <f t="shared" si="0"/>
        <v>4574</v>
      </c>
      <c r="I12" s="42">
        <f t="shared" si="1"/>
        <v>421565</v>
      </c>
      <c r="J12" s="23">
        <f t="shared" si="2"/>
        <v>1.8761664513218073E-2</v>
      </c>
      <c r="K12" s="23">
        <f t="shared" si="3"/>
        <v>2.1401541688750261E-2</v>
      </c>
    </row>
    <row r="13" spans="1:11" ht="15" customHeight="1">
      <c r="A13" s="38" t="s">
        <v>13</v>
      </c>
      <c r="B13" s="42">
        <f>SUM(ΙΑΝΟΥΑΡΙΟΣ!B13,ΦΕΒΡΟΥΑΡΙΟΣ!B13,ΜΑΡΤΙΟΣ!B13,ΑΠΡΙΛΙΟΣ!B13,ΜΑΙΟΣ!B13,ΙΟΥΝΙΟΣ!B13,ΙΟΥΛΙΟΣ!B13,ΑΥΓΟΥΣΤΟΣ!B13,ΣΕΠΤΕΜΒΡΙΟΣ!B13,ΟΚΤΩΒΡΙΟΣ!B13,ΝΟΕΜΒΡΙΟΣ!B13,ΔΕΚΕΜΒΡΙΟΣ!B13)</f>
        <v>6979</v>
      </c>
      <c r="C13" s="42">
        <f>SUM(ΙΑΝΟΥΑΡΙΟΣ!C13,ΦΕΒΡΟΥΑΡΙΟΣ!C13,ΜΑΡΤΙΟΣ!C13,ΑΠΡΙΛΙΟΣ!C13,ΜΑΙΟΣ!C13,ΙΟΥΝΙΟΣ!C13,ΙΟΥΛΙΟΣ!C13,ΑΥΓΟΥΣΤΟΣ!C13,ΣΕΠΤΕΜΒΡΙΟΣ!C13,ΟΚΤΩΒΡΙΟΣ!C13,ΝΟΕΜΒΡΙΟΣ!C13,ΔΕΚΕΜΒΡΙΟΣ!C13)</f>
        <v>294025</v>
      </c>
      <c r="D13" s="42">
        <f>SUM(ΙΑΝΟΥΑΡΙΟΣ!D13,ΦΕΒΡΟΥΑΡΙΟΣ!D13,ΜΑΡΤΙΟΣ!D13,ΑΠΡΙΛΙΟΣ!D13,ΜΑΙΟΣ!D13,ΙΟΥΝΙΟΣ!D13,ΙΟΥΛΙΟΣ!D13,ΑΥΓΟΥΣΤΟΣ!D13,ΣΕΠΤΕΜΒΡΙΟΣ!D13,ΟΚΤΩΒΡΙΟΣ!D13,ΝΟΕΜΒΡΙΟΣ!D13,ΔΕΚΕΜΒΡΙΟΣ!D13)</f>
        <v>306363</v>
      </c>
      <c r="E13" s="42">
        <f>SUM(ΙΑΝΟΥΑΡΙΟΣ!E13,ΦΕΒΡΟΥΑΡΙΟΣ!E13,ΜΑΡΤΙΟΣ!E13,ΑΠΡΙΛΙΟΣ!E13,ΜΑΙΟΣ!E13,ΙΟΥΝΙΟΣ!E13,ΙΟΥΛΙΟΣ!E13,ΑΥΓΟΥΣΤΟΣ!E13,ΣΕΠΤΕΜΒΡΙΟΣ!E13,ΟΚΤΩΒΡΙΟΣ!E13,ΝΟΕΜΒΡΙΟΣ!E13,ΔΕΚΕΜΒΡΙΟΣ!E13)</f>
        <v>13897</v>
      </c>
      <c r="F13" s="42">
        <f>SUM(ΙΑΝΟΥΑΡΙΟΣ!F13,ΦΕΒΡΟΥΑΡΙΟΣ!F13,ΜΑΡΤΙΟΣ!F13,ΑΠΡΙΛΙΟΣ!F13,ΜΑΙΟΣ!F13,ΙΟΥΝΙΟΣ!F13,ΙΟΥΛΙΟΣ!F13,ΑΥΓΟΥΣΤΟΣ!F13,ΣΕΠΤΕΜΒΡΙΟΣ!F13,ΟΚΤΩΒΡΙΟΣ!F13,ΝΟΕΜΒΡΙΟΣ!F13,ΔΕΚΕΜΒΡΙΟΣ!F13)</f>
        <v>902276</v>
      </c>
      <c r="G13" s="42">
        <f>SUM(ΙΑΝΟΥΑΡΙΟΣ!G13,ΦΕΒΡΟΥΑΡΙΟΣ!G13,ΜΑΡΤΙΟΣ!G13,ΑΠΡΙΛΙΟΣ!G13,ΜΑΙΟΣ!G13,ΙΟΥΝΙΟΣ!G13,ΙΟΥΛΙΟΣ!G13,ΑΥΓΟΥΣΤΟΣ!G13,ΣΕΠΤΕΜΒΡΙΟΣ!G13,ΟΚΤΩΒΡΙΟΣ!G13,ΝΟΕΜΒΡΙΟΣ!G13,ΔΕΚΕΜΒΡΙΟΣ!G13)</f>
        <v>895600</v>
      </c>
      <c r="H13" s="42">
        <f t="shared" si="0"/>
        <v>20876</v>
      </c>
      <c r="I13" s="42">
        <f t="shared" si="1"/>
        <v>2398264</v>
      </c>
      <c r="J13" s="23">
        <f t="shared" si="2"/>
        <v>8.5629319715334606E-2</v>
      </c>
      <c r="K13" s="23">
        <f t="shared" si="3"/>
        <v>0.12175239162793153</v>
      </c>
    </row>
    <row r="14" spans="1:11" ht="15" customHeight="1">
      <c r="A14" s="38" t="s">
        <v>12</v>
      </c>
      <c r="B14" s="42">
        <f>SUM(ΙΑΝΟΥΑΡΙΟΣ!B14,ΦΕΒΡΟΥΑΡΙΟΣ!B14,ΜΑΡΤΙΟΣ!B14,ΑΠΡΙΛΙΟΣ!B14,ΜΑΙΟΣ!B14,ΙΟΥΝΙΟΣ!B14,ΙΟΥΛΙΟΣ!B14,ΑΥΓΟΥΣΤΟΣ!B14,ΣΕΠΤΕΜΒΡΙΟΣ!B14,ΟΚΤΩΒΡΙΟΣ!B14,ΝΟΕΜΒΡΙΟΣ!B14,ΔΕΚΕΜΒΡΙΟΣ!B14)</f>
        <v>10275</v>
      </c>
      <c r="C14" s="42">
        <f>SUM(ΙΑΝΟΥΑΡΙΟΣ!C14,ΦΕΒΡΟΥΑΡΙΟΣ!C14,ΜΑΡΤΙΟΣ!C14,ΑΠΡΙΛΙΟΣ!C14,ΜΑΙΟΣ!C14,ΙΟΥΝΙΟΣ!C14,ΙΟΥΛΙΟΣ!C14,ΑΥΓΟΥΣΤΟΣ!C14,ΣΕΠΤΕΜΒΡΙΟΣ!C14,ΟΚΤΩΒΡΙΟΣ!C14,ΝΟΕΜΒΡΙΟΣ!C14,ΔΕΚΕΜΒΡΙΟΣ!C14)</f>
        <v>425219</v>
      </c>
      <c r="D14" s="42">
        <f>SUM(ΙΑΝΟΥΑΡΙΟΣ!D14,ΦΕΒΡΟΥΑΡΙΟΣ!D14,ΜΑΡΤΙΟΣ!D14,ΑΠΡΙΛΙΟΣ!D14,ΜΑΙΟΣ!D14,ΙΟΥΝΙΟΣ!D14,ΙΟΥΛΙΟΣ!D14,ΑΥΓΟΥΣΤΟΣ!D14,ΣΕΠΤΕΜΒΡΙΟΣ!D14,ΟΚΤΩΒΡΙΟΣ!D14,ΝΟΕΜΒΡΙΟΣ!D14,ΔΕΚΕΜΒΡΙΟΣ!D14)</f>
        <v>437580</v>
      </c>
      <c r="E14" s="42">
        <f>SUM(ΙΑΝΟΥΑΡΙΟΣ!E14,ΦΕΒΡΟΥΑΡΙΟΣ!E14,ΜΑΡΤΙΟΣ!E14,ΑΠΡΙΛΙΟΣ!E14,ΜΑΙΟΣ!E14,ΙΟΥΝΙΟΣ!E14,ΙΟΥΛΙΟΣ!E14,ΑΥΓΟΥΣΤΟΣ!E14,ΣΕΠΤΕΜΒΡΙΟΣ!E14,ΟΚΤΩΒΡΙΟΣ!E14,ΝΟΕΜΒΡΙΟΣ!E14,ΔΕΚΕΜΒΡΙΟΣ!E14)</f>
        <v>13217</v>
      </c>
      <c r="F14" s="42">
        <f>SUM(ΙΑΝΟΥΑΡΙΟΣ!F14,ΦΕΒΡΟΥΑΡΙΟΣ!F14,ΜΑΡΤΙΟΣ!F14,ΑΠΡΙΛΙΟΣ!F14,ΜΑΙΟΣ!F14,ΙΟΥΝΙΟΣ!F14,ΙΟΥΛΙΟΣ!F14,ΑΥΓΟΥΣΤΟΣ!F14,ΣΕΠΤΕΜΒΡΙΟΣ!F14,ΟΚΤΩΒΡΙΟΣ!F14,ΝΟΕΜΒΡΙΟΣ!F14,ΔΕΚΕΜΒΡΙΟΣ!F14)</f>
        <v>709158</v>
      </c>
      <c r="G14" s="42">
        <f>SUM(ΙΑΝΟΥΑΡΙΟΣ!G14,ΦΕΒΡΟΥΑΡΙΟΣ!G14,ΜΑΡΤΙΟΣ!G14,ΑΠΡΙΛΙΟΣ!G14,ΜΑΙΟΣ!G14,ΙΟΥΝΙΟΣ!G14,ΙΟΥΛΙΟΣ!G14,ΑΥΓΟΥΣΤΟΣ!G14,ΣΕΠΤΕΜΒΡΙΟΣ!G14,ΟΚΤΩΒΡΙΟΣ!G14,ΝΟΕΜΒΡΙΟΣ!G14,ΔΕΚΕΜΒΡΙΟΣ!G14)</f>
        <v>730659</v>
      </c>
      <c r="H14" s="42">
        <f t="shared" si="0"/>
        <v>23492</v>
      </c>
      <c r="I14" s="42">
        <f t="shared" si="1"/>
        <v>2302616</v>
      </c>
      <c r="J14" s="23">
        <f t="shared" si="2"/>
        <v>9.6359646424249878E-2</v>
      </c>
      <c r="K14" s="23">
        <f t="shared" si="3"/>
        <v>0.11689664065371502</v>
      </c>
    </row>
    <row r="15" spans="1:11" ht="15" customHeight="1">
      <c r="A15" s="38" t="s">
        <v>11</v>
      </c>
      <c r="B15" s="42">
        <f>SUM(ΙΑΝΟΥΑΡΙΟΣ!B15,ΦΕΒΡΟΥΑΡΙΟΣ!B15,ΜΑΡΤΙΟΣ!B15,ΑΠΡΙΛΙΟΣ!B15,ΜΑΙΟΣ!B15,ΙΟΥΝΙΟΣ!B15,ΙΟΥΛΙΟΣ!B15,ΑΥΓΟΥΣΤΟΣ!B15,ΣΕΠΤΕΜΒΡΙΟΣ!B15,ΟΚΤΩΒΡΙΟΣ!B15,ΝΟΕΜΒΡΙΟΣ!B15,ΔΕΚΕΜΒΡΙΟΣ!B15)</f>
        <v>693</v>
      </c>
      <c r="C15" s="42">
        <f>SUM(ΙΑΝΟΥΑΡΙΟΣ!C15,ΦΕΒΡΟΥΑΡΙΟΣ!C15,ΜΑΡΤΙΟΣ!C15,ΑΠΡΙΛΙΟΣ!C15,ΜΑΙΟΣ!C15,ΙΟΥΝΙΟΣ!C15,ΙΟΥΛΙΟΣ!C15,ΑΥΓΟΥΣΤΟΣ!C15,ΣΕΠΤΕΜΒΡΙΟΣ!C15,ΟΚΤΩΒΡΙΟΣ!C15,ΝΟΕΜΒΡΙΟΣ!C15,ΔΕΚΕΜΒΡΙΟΣ!C15)</f>
        <v>11282</v>
      </c>
      <c r="D15" s="42">
        <f>SUM(ΙΑΝΟΥΑΡΙΟΣ!D15,ΦΕΒΡΟΥΑΡΙΟΣ!D15,ΜΑΡΤΙΟΣ!D15,ΑΠΡΙΛΙΟΣ!D15,ΜΑΙΟΣ!D15,ΙΟΥΝΙΟΣ!D15,ΙΟΥΛΙΟΣ!D15,ΑΥΓΟΥΣΤΟΣ!D15,ΣΕΠΤΕΜΒΡΙΟΣ!D15,ΟΚΤΩΒΡΙΟΣ!D15,ΝΟΕΜΒΡΙΟΣ!D15,ΔΕΚΕΜΒΡΙΟΣ!D15)</f>
        <v>12481</v>
      </c>
      <c r="E15" s="42">
        <f>SUM(ΙΑΝΟΥΑΡΙΟΣ!E15,ΦΕΒΡΟΥΑΡΙΟΣ!E15,ΜΑΡΤΙΟΣ!E15,ΑΠΡΙΛΙΟΣ!E15,ΜΑΙΟΣ!E15,ΙΟΥΝΙΟΣ!E15,ΙΟΥΛΙΟΣ!E15,ΑΥΓΟΥΣΤΟΣ!E15,ΣΕΠΤΕΜΒΡΙΟΣ!E15,ΟΚΤΩΒΡΙΟΣ!E15,ΝΟΕΜΒΡΙΟΣ!E15,ΔΕΚΕΜΒΡΙΟΣ!E15)</f>
        <v>0</v>
      </c>
      <c r="F15" s="42">
        <f>SUM(ΙΑΝΟΥΑΡΙΟΣ!F15,ΦΕΒΡΟΥΑΡΙΟΣ!F15,ΜΑΡΤΙΟΣ!F15,ΑΠΡΙΛΙΟΣ!F15,ΜΑΙΟΣ!F15,ΙΟΥΝΙΟΣ!F15,ΙΟΥΛΙΟΣ!F15,ΑΥΓΟΥΣΤΟΣ!F15,ΣΕΠΤΕΜΒΡΙΟΣ!F15,ΟΚΤΩΒΡΙΟΣ!F15,ΝΟΕΜΒΡΙΟΣ!F15,ΔΕΚΕΜΒΡΙΟΣ!F15)</f>
        <v>0</v>
      </c>
      <c r="G15" s="42">
        <f>SUM(ΙΑΝΟΥΑΡΙΟΣ!G15,ΦΕΒΡΟΥΑΡΙΟΣ!G15,ΜΑΡΤΙΟΣ!G15,ΑΠΡΙΛΙΟΣ!G15,ΜΑΙΟΣ!G15,ΙΟΥΝΙΟΣ!G15,ΙΟΥΛΙΟΣ!G15,ΑΥΓΟΥΣΤΟΣ!G15,ΣΕΠΤΕΜΒΡΙΟΣ!G15,ΟΚΤΩΒΡΙΟΣ!G15,ΝΟΕΜΒΡΙΟΣ!G15,ΔΕΚΕΜΒΡΙΟΣ!G15)</f>
        <v>0</v>
      </c>
      <c r="H15" s="42">
        <f t="shared" si="0"/>
        <v>693</v>
      </c>
      <c r="I15" s="42">
        <f t="shared" si="1"/>
        <v>23763</v>
      </c>
      <c r="J15" s="23">
        <f t="shared" si="2"/>
        <v>2.8425521442195286E-3</v>
      </c>
      <c r="K15" s="23">
        <f t="shared" si="3"/>
        <v>1.2063734777549666E-3</v>
      </c>
    </row>
    <row r="16" spans="1:11" ht="15" customHeight="1">
      <c r="A16" s="38" t="s">
        <v>10</v>
      </c>
      <c r="B16" s="42">
        <f>SUM(ΙΑΝΟΥΑΡΙΟΣ!B16,ΦΕΒΡΟΥΑΡΙΟΣ!B16,ΜΑΡΤΙΟΣ!B16,ΑΠΡΙΛΙΟΣ!B16,ΜΑΙΟΣ!B16,ΙΟΥΝΙΟΣ!B16,ΙΟΥΛΙΟΣ!B16,ΑΥΓΟΥΣΤΟΣ!B16,ΣΕΠΤΕΜΒΡΙΟΣ!B16,ΟΚΤΩΒΡΙΟΣ!B16,ΝΟΕΜΒΡΙΟΣ!B16,ΔΕΚΕΜΒΡΙΟΣ!B16)</f>
        <v>904</v>
      </c>
      <c r="C16" s="42">
        <f>SUM(ΙΑΝΟΥΑΡΙΟΣ!C16,ΦΕΒΡΟΥΑΡΙΟΣ!C16,ΜΑΡΤΙΟΣ!C16,ΑΠΡΙΛΙΟΣ!C16,ΜΑΙΟΣ!C16,ΙΟΥΝΙΟΣ!C16,ΙΟΥΛΙΟΣ!C16,ΑΥΓΟΥΣΤΟΣ!C16,ΣΕΠΤΕΜΒΡΙΟΣ!C16,ΟΚΤΩΒΡΙΟΣ!C16,ΝΟΕΜΒΡΙΟΣ!C16,ΔΕΚΕΜΒΡΙΟΣ!C16)</f>
        <v>17573</v>
      </c>
      <c r="D16" s="42">
        <f>SUM(ΙΑΝΟΥΑΡΙΟΣ!D16,ΦΕΒΡΟΥΑΡΙΟΣ!D16,ΜΑΡΤΙΟΣ!D16,ΑΠΡΙΛΙΟΣ!D16,ΜΑΙΟΣ!D16,ΙΟΥΝΙΟΣ!D16,ΙΟΥΛΙΟΣ!D16,ΑΥΓΟΥΣΤΟΣ!D16,ΣΕΠΤΕΜΒΡΙΟΣ!D16,ΟΚΤΩΒΡΙΟΣ!D16,ΝΟΕΜΒΡΙΟΣ!D16,ΔΕΚΕΜΒΡΙΟΣ!D16)</f>
        <v>19278</v>
      </c>
      <c r="E16" s="42">
        <f>SUM(ΙΑΝΟΥΑΡΙΟΣ!E16,ΦΕΒΡΟΥΑΡΙΟΣ!E16,ΜΑΡΤΙΟΣ!E16,ΑΠΡΙΛΙΟΣ!E16,ΜΑΙΟΣ!E16,ΙΟΥΝΙΟΣ!E16,ΙΟΥΛΙΟΣ!E16,ΑΥΓΟΥΣΤΟΣ!E16,ΣΕΠΤΕΜΒΡΙΟΣ!E16,ΟΚΤΩΒΡΙΟΣ!E16,ΝΟΕΜΒΡΙΟΣ!E16,ΔΕΚΕΜΒΡΙΟΣ!E16)</f>
        <v>4</v>
      </c>
      <c r="F16" s="42">
        <f>SUM(ΙΑΝΟΥΑΡΙΟΣ!F16,ΦΕΒΡΟΥΑΡΙΟΣ!F16,ΜΑΡΤΙΟΣ!F16,ΑΠΡΙΛΙΟΣ!F16,ΜΑΙΟΣ!F16,ΙΟΥΝΙΟΣ!F16,ΙΟΥΛΙΟΣ!F16,ΑΥΓΟΥΣΤΟΣ!F16,ΣΕΠΤΕΜΒΡΙΟΣ!F16,ΟΚΤΩΒΡΙΟΣ!F16,ΝΟΕΜΒΡΙΟΣ!F16,ΔΕΚΕΜΒΡΙΟΣ!F16)</f>
        <v>4</v>
      </c>
      <c r="G16" s="42">
        <f>SUM(ΙΑΝΟΥΑΡΙΟΣ!G16,ΦΕΒΡΟΥΑΡΙΟΣ!G16,ΜΑΡΤΙΟΣ!G16,ΑΠΡΙΛΙΟΣ!G16,ΜΑΙΟΣ!G16,ΙΟΥΝΙΟΣ!G16,ΙΟΥΛΙΟΣ!G16,ΑΥΓΟΥΣΤΟΣ!G16,ΣΕΠΤΕΜΒΡΙΟΣ!G16,ΟΚΤΩΒΡΙΟΣ!G16,ΝΟΕΜΒΡΙΟΣ!G16,ΔΕΚΕΜΒΡΙΟΣ!G16)</f>
        <v>1</v>
      </c>
      <c r="H16" s="42">
        <f t="shared" si="0"/>
        <v>908</v>
      </c>
      <c r="I16" s="42">
        <f t="shared" si="1"/>
        <v>36856</v>
      </c>
      <c r="J16" s="23">
        <f t="shared" si="2"/>
        <v>3.7244406160913883E-3</v>
      </c>
      <c r="K16" s="23">
        <f t="shared" si="3"/>
        <v>1.8710642972746307E-3</v>
      </c>
    </row>
    <row r="17" spans="1:11" ht="15" customHeight="1">
      <c r="A17" s="38" t="s">
        <v>16</v>
      </c>
      <c r="B17" s="42">
        <f>SUM(ΙΑΝΟΥΑΡΙΟΣ!B17,ΦΕΒΡΟΥΑΡΙΟΣ!B17,ΜΑΡΤΙΟΣ!B17,ΑΠΡΙΛΙΟΣ!B17,ΜΑΙΟΣ!B17,ΙΟΥΝΙΟΣ!B17,ΙΟΥΛΙΟΣ!B17,ΑΥΓΟΥΣΤΟΣ!B17,ΣΕΠΤΕΜΒΡΙΟΣ!B17,ΟΚΤΩΒΡΙΟΣ!B17,ΝΟΕΜΒΡΙΟΣ!B17,ΔΕΚΕΜΒΡΙΟΣ!B17)</f>
        <v>526</v>
      </c>
      <c r="C17" s="42">
        <f>SUM(ΙΑΝΟΥΑΡΙΟΣ!C17,ΦΕΒΡΟΥΑΡΙΟΣ!C17,ΜΑΡΤΙΟΣ!C17,ΑΠΡΙΛΙΟΣ!C17,ΜΑΙΟΣ!C17,ΙΟΥΝΙΟΣ!C17,ΙΟΥΛΙΟΣ!C17,ΑΥΓΟΥΣΤΟΣ!C17,ΣΕΠΤΕΜΒΡΙΟΣ!C17,ΟΚΤΩΒΡΙΟΣ!C17,ΝΟΕΜΒΡΙΟΣ!C17,ΔΕΚΕΜΒΡΙΟΣ!C17)</f>
        <v>12605</v>
      </c>
      <c r="D17" s="42">
        <f>SUM(ΙΑΝΟΥΑΡΙΟΣ!D17,ΦΕΒΡΟΥΑΡΙΟΣ!D17,ΜΑΡΤΙΟΣ!D17,ΑΠΡΙΛΙΟΣ!D17,ΜΑΙΟΣ!D17,ΙΟΥΝΙΟΣ!D17,ΙΟΥΛΙΟΣ!D17,ΑΥΓΟΥΣΤΟΣ!D17,ΣΕΠΤΕΜΒΡΙΟΣ!D17,ΟΚΤΩΒΡΙΟΣ!D17,ΝΟΕΜΒΡΙΟΣ!D17,ΔΕΚΕΜΒΡΙΟΣ!D17)</f>
        <v>13127</v>
      </c>
      <c r="E17" s="42">
        <f>SUM(ΙΑΝΟΥΑΡΙΟΣ!E17,ΦΕΒΡΟΥΑΡΙΟΣ!E17,ΜΑΡΤΙΟΣ!E17,ΑΠΡΙΛΙΟΣ!E17,ΜΑΙΟΣ!E17,ΙΟΥΝΙΟΣ!E17,ΙΟΥΛΙΟΣ!E17,ΑΥΓΟΥΣΤΟΣ!E17,ΣΕΠΤΕΜΒΡΙΟΣ!E17,ΟΚΤΩΒΡΙΟΣ!E17,ΝΟΕΜΒΡΙΟΣ!E17,ΔΕΚΕΜΒΡΙΟΣ!E17)</f>
        <v>391</v>
      </c>
      <c r="F17" s="42">
        <f>SUM(ΙΑΝΟΥΑΡΙΟΣ!F17,ΦΕΒΡΟΥΑΡΙΟΣ!F17,ΜΑΡΤΙΟΣ!F17,ΑΠΡΙΛΙΟΣ!F17,ΜΑΙΟΣ!F17,ΙΟΥΝΙΟΣ!F17,ΙΟΥΛΙΟΣ!F17,ΑΥΓΟΥΣΤΟΣ!F17,ΣΕΠΤΕΜΒΡΙΟΣ!F17,ΟΚΤΩΒΡΙΟΣ!F17,ΝΟΕΜΒΡΙΟΣ!F17,ΔΕΚΕΜΒΡΙΟΣ!F17)</f>
        <v>22283</v>
      </c>
      <c r="G17" s="42">
        <f>SUM(ΙΑΝΟΥΑΡΙΟΣ!G17,ΦΕΒΡΟΥΑΡΙΟΣ!G17,ΜΑΡΤΙΟΣ!G17,ΑΠΡΙΛΙΟΣ!G17,ΜΑΙΟΣ!G17,ΙΟΥΝΙΟΣ!G17,ΙΟΥΛΙΟΣ!G17,ΑΥΓΟΥΣΤΟΣ!G17,ΣΕΠΤΕΜΒΡΙΟΣ!G17,ΟΚΤΩΒΡΙΟΣ!G17,ΝΟΕΜΒΡΙΟΣ!G17,ΔΕΚΕΜΒΡΙΟΣ!G17)</f>
        <v>22650</v>
      </c>
      <c r="H17" s="42">
        <f t="shared" si="0"/>
        <v>917</v>
      </c>
      <c r="I17" s="42">
        <f t="shared" si="1"/>
        <v>70665</v>
      </c>
      <c r="J17" s="23">
        <f t="shared" si="2"/>
        <v>3.761356877704629E-3</v>
      </c>
      <c r="K17" s="23">
        <f t="shared" si="3"/>
        <v>3.5874418973006234E-3</v>
      </c>
    </row>
    <row r="18" spans="1:11" ht="15" customHeight="1">
      <c r="A18" s="38" t="s">
        <v>17</v>
      </c>
      <c r="B18" s="42">
        <f>SUM(ΙΑΝΟΥΑΡΙΟΣ!B18,ΦΕΒΡΟΥΑΡΙΟΣ!B18,ΜΑΡΤΙΟΣ!B18,ΑΠΡΙΛΙΟΣ!B18,ΜΑΙΟΣ!B18,ΙΟΥΝΙΟΣ!B18,ΙΟΥΛΙΟΣ!B18,ΑΥΓΟΥΣΤΟΣ!B18,ΣΕΠΤΕΜΒΡΙΟΣ!B18,ΟΚΤΩΒΡΙΟΣ!B18,ΝΟΕΜΒΡΙΟΣ!B18,ΔΕΚΕΜΒΡΙΟΣ!B18)</f>
        <v>285</v>
      </c>
      <c r="C18" s="42">
        <f>SUM(ΙΑΝΟΥΑΡΙΟΣ!C18,ΦΕΒΡΟΥΑΡΙΟΣ!C18,ΜΑΡΤΙΟΣ!C18,ΑΠΡΙΛΙΟΣ!C18,ΜΑΙΟΣ!C18,ΙΟΥΝΙΟΣ!C18,ΙΟΥΛΙΟΣ!C18,ΑΥΓΟΥΣΤΟΣ!C18,ΣΕΠΤΕΜΒΡΙΟΣ!C18,ΟΚΤΩΒΡΙΟΣ!C18,ΝΟΕΜΒΡΙΟΣ!C18,ΔΕΚΕΜΒΡΙΟΣ!C18)</f>
        <v>5180</v>
      </c>
      <c r="D18" s="42">
        <f>SUM(ΙΑΝΟΥΑΡΙΟΣ!D18,ΦΕΒΡΟΥΑΡΙΟΣ!D18,ΜΑΡΤΙΟΣ!D18,ΑΠΡΙΛΙΟΣ!D18,ΜΑΙΟΣ!D18,ΙΟΥΝΙΟΣ!D18,ΙΟΥΛΙΟΣ!D18,ΑΥΓΟΥΣΤΟΣ!D18,ΣΕΠΤΕΜΒΡΙΟΣ!D18,ΟΚΤΩΒΡΙΟΣ!D18,ΝΟΕΜΒΡΙΟΣ!D18,ΔΕΚΕΜΒΡΙΟΣ!D18)</f>
        <v>5253</v>
      </c>
      <c r="E18" s="42">
        <f>SUM(ΙΑΝΟΥΑΡΙΟΣ!E18,ΦΕΒΡΟΥΑΡΙΟΣ!E18,ΜΑΡΤΙΟΣ!E18,ΑΠΡΙΛΙΟΣ!E18,ΜΑΙΟΣ!E18,ΙΟΥΝΙΟΣ!E18,ΙΟΥΛΙΟΣ!E18,ΑΥΓΟΥΣΤΟΣ!E18,ΣΕΠΤΕΜΒΡΙΟΣ!E18,ΟΚΤΩΒΡΙΟΣ!E18,ΝΟΕΜΒΡΙΟΣ!E18,ΔΕΚΕΜΒΡΙΟΣ!E18)</f>
        <v>820</v>
      </c>
      <c r="F18" s="42">
        <f>SUM(ΙΑΝΟΥΑΡΙΟΣ!F18,ΦΕΒΡΟΥΑΡΙΟΣ!F18,ΜΑΡΤΙΟΣ!F18,ΑΠΡΙΛΙΟΣ!F18,ΜΑΙΟΣ!F18,ΙΟΥΝΙΟΣ!F18,ΙΟΥΛΙΟΣ!F18,ΑΥΓΟΥΣΤΟΣ!F18,ΣΕΠΤΕΜΒΡΙΟΣ!F18,ΟΚΤΩΒΡΙΟΣ!F18,ΝΟΕΜΒΡΙΟΣ!F18,ΔΕΚΕΜΒΡΙΟΣ!F18)</f>
        <v>38128</v>
      </c>
      <c r="G18" s="42">
        <f>SUM(ΙΑΝΟΥΑΡΙΟΣ!G18,ΦΕΒΡΟΥΑΡΙΟΣ!G18,ΜΑΡΤΙΟΣ!G18,ΑΠΡΙΛΙΟΣ!G18,ΜΑΙΟΣ!G18,ΙΟΥΝΙΟΣ!G18,ΙΟΥΛΙΟΣ!G18,ΑΥΓΟΥΣΤΟΣ!G18,ΣΕΠΤΕΜΒΡΙΟΣ!G18,ΟΚΤΩΒΡΙΟΣ!G18,ΝΟΕΜΒΡΙΟΣ!G18,ΔΕΚΕΜΒΡΙΟΣ!G18)</f>
        <v>38722</v>
      </c>
      <c r="H18" s="42">
        <f t="shared" si="0"/>
        <v>1105</v>
      </c>
      <c r="I18" s="42">
        <f t="shared" si="1"/>
        <v>87283</v>
      </c>
      <c r="J18" s="23">
        <f t="shared" si="2"/>
        <v>4.5324965647367665E-3</v>
      </c>
      <c r="K18" s="23">
        <f t="shared" si="3"/>
        <v>4.4310859848877135E-3</v>
      </c>
    </row>
    <row r="19" spans="1:11" ht="15" customHeight="1">
      <c r="A19" s="38" t="s">
        <v>4</v>
      </c>
      <c r="B19" s="42">
        <f>SUM(ΙΑΝΟΥΑΡΙΟΣ!B19,ΦΕΒΡΟΥΑΡΙΟΣ!B19,ΜΑΡΤΙΟΣ!B19,ΑΠΡΙΛΙΟΣ!B19,ΜΑΙΟΣ!B19,ΙΟΥΝΙΟΣ!B19,ΙΟΥΛΙΟΣ!B19,ΑΥΓΟΥΣΤΟΣ!B19,ΣΕΠΤΕΜΒΡΙΟΣ!B19,ΟΚΤΩΒΡΙΟΣ!B19,ΝΟΕΜΒΡΙΟΣ!B19,ΔΕΚΕΜΒΡΙΟΣ!B19)</f>
        <v>834</v>
      </c>
      <c r="C19" s="42">
        <f>SUM(ΙΑΝΟΥΑΡΙΟΣ!C19,ΦΕΒΡΟΥΑΡΙΟΣ!C19,ΜΑΡΤΙΟΣ!C19,ΑΠΡΙΛΙΟΣ!C19,ΜΑΙΟΣ!C19,ΙΟΥΝΙΟΣ!C19,ΙΟΥΛΙΟΣ!C19,ΑΥΓΟΥΣΤΟΣ!C19,ΣΕΠΤΕΜΒΡΙΟΣ!C19,ΟΚΤΩΒΡΙΟΣ!C19,ΝΟΕΜΒΡΙΟΣ!C19,ΔΕΚΕΜΒΡΙΟΣ!C19)</f>
        <v>2484</v>
      </c>
      <c r="D19" s="42">
        <f>SUM(ΙΑΝΟΥΑΡΙΟΣ!D19,ΦΕΒΡΟΥΑΡΙΟΣ!D19,ΜΑΡΤΙΟΣ!D19,ΑΠΡΙΛΙΟΣ!D19,ΜΑΙΟΣ!D19,ΙΟΥΝΙΟΣ!D19,ΙΟΥΛΙΟΣ!D19,ΑΥΓΟΥΣΤΟΣ!D19,ΣΕΠΤΕΜΒΡΙΟΣ!D19,ΟΚΤΩΒΡΙΟΣ!D19,ΝΟΕΜΒΡΙΟΣ!D19,ΔΕΚΕΜΒΡΙΟΣ!D19)</f>
        <v>3072</v>
      </c>
      <c r="E19" s="42">
        <f>SUM(ΙΑΝΟΥΑΡΙΟΣ!E19,ΦΕΒΡΟΥΑΡΙΟΣ!E19,ΜΑΡΤΙΟΣ!E19,ΑΠΡΙΛΙΟΣ!E19,ΜΑΙΟΣ!E19,ΙΟΥΝΙΟΣ!E19,ΙΟΥΛΙΟΣ!E19,ΑΥΓΟΥΣΤΟΣ!E19,ΣΕΠΤΕΜΒΡΙΟΣ!E19,ΟΚΤΩΒΡΙΟΣ!E19,ΝΟΕΜΒΡΙΟΣ!E19,ΔΕΚΕΜΒΡΙΟΣ!E19)</f>
        <v>0</v>
      </c>
      <c r="F19" s="42">
        <f>SUM(ΙΑΝΟΥΑΡΙΟΣ!F19,ΦΕΒΡΟΥΑΡΙΟΣ!F19,ΜΑΡΤΙΟΣ!F19,ΑΠΡΙΛΙΟΣ!F19,ΜΑΙΟΣ!F19,ΙΟΥΝΙΟΣ!F19,ΙΟΥΛΙΟΣ!F19,ΑΥΓΟΥΣΤΟΣ!F19,ΣΕΠΤΕΜΒΡΙΟΣ!F19,ΟΚΤΩΒΡΙΟΣ!F19,ΝΟΕΜΒΡΙΟΣ!F19,ΔΕΚΕΜΒΡΙΟΣ!F19)</f>
        <v>0</v>
      </c>
      <c r="G19" s="42">
        <f>SUM(ΙΑΝΟΥΑΡΙΟΣ!G19,ΦΕΒΡΟΥΑΡΙΟΣ!G19,ΜΑΡΤΙΟΣ!G19,ΑΠΡΙΛΙΟΣ!G19,ΜΑΙΟΣ!G19,ΙΟΥΝΙΟΣ!G19,ΙΟΥΛΙΟΣ!G19,ΑΥΓΟΥΣΤΟΣ!G19,ΣΕΠΤΕΜΒΡΙΟΣ!G19,ΟΚΤΩΒΡΙΟΣ!G19,ΝΟΕΜΒΡΙΟΣ!G19,ΔΕΚΕΜΒΡΙΟΣ!G19)</f>
        <v>0</v>
      </c>
      <c r="H19" s="42">
        <f t="shared" si="0"/>
        <v>834</v>
      </c>
      <c r="I19" s="42">
        <f t="shared" si="1"/>
        <v>5556</v>
      </c>
      <c r="J19" s="23">
        <f t="shared" si="2"/>
        <v>3.4209069094936319E-3</v>
      </c>
      <c r="K19" s="23">
        <f t="shared" si="3"/>
        <v>2.8206081060499913E-4</v>
      </c>
    </row>
    <row r="20" spans="1:11" ht="15" customHeight="1">
      <c r="A20" s="38" t="s">
        <v>18</v>
      </c>
      <c r="B20" s="42">
        <f>SUM(ΙΑΝΟΥΑΡΙΟΣ!B20,ΦΕΒΡΟΥΑΡΙΟΣ!B20,ΜΑΡΤΙΟΣ!B20,ΑΠΡΙΛΙΟΣ!B20,ΜΑΙΟΣ!B20,ΙΟΥΝΙΟΣ!B20,ΙΟΥΛΙΟΣ!B20,ΑΥΓΟΥΣΤΟΣ!B20,ΣΕΠΤΕΜΒΡΙΟΣ!B20,ΟΚΤΩΒΡΙΟΣ!B20,ΝΟΕΜΒΡΙΟΣ!B20,ΔΕΚΕΜΒΡΙΟΣ!B20)</f>
        <v>1685</v>
      </c>
      <c r="C20" s="42">
        <f>SUM(ΙΑΝΟΥΑΡΙΟΣ!C20,ΦΕΒΡΟΥΑΡΙΟΣ!C20,ΜΑΡΤΙΟΣ!C20,ΑΠΡΙΛΙΟΣ!C20,ΜΑΙΟΣ!C20,ΙΟΥΝΙΟΣ!C20,ΙΟΥΛΙΟΣ!C20,ΑΥΓΟΥΣΤΟΣ!C20,ΣΕΠΤΕΜΒΡΙΟΣ!C20,ΟΚΤΩΒΡΙΟΣ!C20,ΝΟΕΜΒΡΙΟΣ!C20,ΔΕΚΕΜΒΡΙΟΣ!C20)</f>
        <v>17207</v>
      </c>
      <c r="D20" s="42">
        <f>SUM(ΙΑΝΟΥΑΡΙΟΣ!D20,ΦΕΒΡΟΥΑΡΙΟΣ!D20,ΜΑΡΤΙΟΣ!D20,ΑΠΡΙΛΙΟΣ!D20,ΜΑΙΟΣ!D20,ΙΟΥΝΙΟΣ!D20,ΙΟΥΛΙΟΣ!D20,ΑΥΓΟΥΣΤΟΣ!D20,ΣΕΠΤΕΜΒΡΙΟΣ!D20,ΟΚΤΩΒΡΙΟΣ!D20,ΝΟΕΜΒΡΙΟΣ!D20,ΔΕΚΕΜΒΡΙΟΣ!D20)</f>
        <v>17334</v>
      </c>
      <c r="E20" s="42">
        <f>SUM(ΙΑΝΟΥΑΡΙΟΣ!E20,ΦΕΒΡΟΥΑΡΙΟΣ!E20,ΜΑΡΤΙΟΣ!E20,ΑΠΡΙΛΙΟΣ!E20,ΜΑΙΟΣ!E20,ΙΟΥΝΙΟΣ!E20,ΙΟΥΛΙΟΣ!E20,ΑΥΓΟΥΣΤΟΣ!E20,ΣΕΠΤΕΜΒΡΙΟΣ!E20,ΟΚΤΩΒΡΙΟΣ!E20,ΝΟΕΜΒΡΙΟΣ!E20,ΔΕΚΕΜΒΡΙΟΣ!E20)</f>
        <v>250</v>
      </c>
      <c r="F20" s="42">
        <f>SUM(ΙΑΝΟΥΑΡΙΟΣ!F20,ΦΕΒΡΟΥΑΡΙΟΣ!F20,ΜΑΡΤΙΟΣ!F20,ΑΠΡΙΛΙΟΣ!F20,ΜΑΙΟΣ!F20,ΙΟΥΝΙΟΣ!F20,ΙΟΥΛΙΟΣ!F20,ΑΥΓΟΥΣΤΟΣ!F20,ΣΕΠΤΕΜΒΡΙΟΣ!F20,ΟΚΤΩΒΡΙΟΣ!F20,ΝΟΕΜΒΡΙΟΣ!F20,ΔΕΚΕΜΒΡΙΟΣ!F20)</f>
        <v>8326</v>
      </c>
      <c r="G20" s="42">
        <f>SUM(ΙΑΝΟΥΑΡΙΟΣ!G20,ΦΕΒΡΟΥΑΡΙΟΣ!G20,ΜΑΡΤΙΟΣ!G20,ΑΠΡΙΛΙΟΣ!G20,ΜΑΙΟΣ!G20,ΙΟΥΝΙΟΣ!G20,ΙΟΥΛΙΟΣ!G20,ΑΥΓΟΥΣΤΟΣ!G20,ΣΕΠΤΕΜΒΡΙΟΣ!G20,ΟΚΤΩΒΡΙΟΣ!G20,ΝΟΕΜΒΡΙΟΣ!G20,ΔΕΚΕΜΒΡΙΟΣ!G20)</f>
        <v>8448</v>
      </c>
      <c r="H20" s="42">
        <f t="shared" si="0"/>
        <v>1935</v>
      </c>
      <c r="I20" s="42">
        <f t="shared" si="1"/>
        <v>51315</v>
      </c>
      <c r="J20" s="23">
        <f t="shared" si="2"/>
        <v>7.9369962468467357E-3</v>
      </c>
      <c r="K20" s="23">
        <f t="shared" si="3"/>
        <v>2.6051026811007073E-3</v>
      </c>
    </row>
    <row r="21" spans="1:11" ht="15" customHeight="1">
      <c r="A21" s="38" t="s">
        <v>19</v>
      </c>
      <c r="B21" s="42">
        <f>SUM(ΙΑΝΟΥΑΡΙΟΣ!B21,ΦΕΒΡΟΥΑΡΙΟΣ!B21,ΜΑΡΤΙΟΣ!B21,ΑΠΡΙΛΙΟΣ!B21,ΜΑΙΟΣ!B21,ΙΟΥΝΙΟΣ!B21,ΙΟΥΛΙΟΣ!B21,ΑΥΓΟΥΣΤΟΣ!B21,ΣΕΠΤΕΜΒΡΙΟΣ!B21,ΟΚΤΩΒΡΙΟΣ!B21,ΝΟΕΜΒΡΙΟΣ!B21,ΔΕΚΕΜΒΡΙΟΣ!B21)</f>
        <v>304</v>
      </c>
      <c r="C21" s="42">
        <f>SUM(ΙΑΝΟΥΑΡΙΟΣ!C21,ΦΕΒΡΟΥΑΡΙΟΣ!C21,ΜΑΡΤΙΟΣ!C21,ΑΠΡΙΛΙΟΣ!C21,ΜΑΙΟΣ!C21,ΙΟΥΝΙΟΣ!C21,ΙΟΥΛΙΟΣ!C21,ΑΥΓΟΥΣΤΟΣ!C21,ΣΕΠΤΕΜΒΡΙΟΣ!C21,ΟΚΤΩΒΡΙΟΣ!C21,ΝΟΕΜΒΡΙΟΣ!C21,ΔΕΚΕΜΒΡΙΟΣ!C21)</f>
        <v>501</v>
      </c>
      <c r="D21" s="42">
        <f>SUM(ΙΑΝΟΥΑΡΙΟΣ!D21,ΦΕΒΡΟΥΑΡΙΟΣ!D21,ΜΑΡΤΙΟΣ!D21,ΑΠΡΙΛΙΟΣ!D21,ΜΑΙΟΣ!D21,ΙΟΥΝΙΟΣ!D21,ΙΟΥΛΙΟΣ!D21,ΑΥΓΟΥΣΤΟΣ!D21,ΣΕΠΤΕΜΒΡΙΟΣ!D21,ΟΚΤΩΒΡΙΟΣ!D21,ΝΟΕΜΒΡΙΟΣ!D21,ΔΕΚΕΜΒΡΙΟΣ!D21)</f>
        <v>609</v>
      </c>
      <c r="E21" s="42">
        <f>SUM(ΙΑΝΟΥΑΡΙΟΣ!E21,ΦΕΒΡΟΥΑΡΙΟΣ!E21,ΜΑΡΤΙΟΣ!E21,ΑΠΡΙΛΙΟΣ!E21,ΜΑΙΟΣ!E21,ΙΟΥΝΙΟΣ!E21,ΙΟΥΛΙΟΣ!E21,ΑΥΓΟΥΣΤΟΣ!E21,ΣΕΠΤΕΜΒΡΙΟΣ!E21,ΟΚΤΩΒΡΙΟΣ!E21,ΝΟΕΜΒΡΙΟΣ!E21,ΔΕΚΕΜΒΡΙΟΣ!E21)</f>
        <v>0</v>
      </c>
      <c r="F21" s="42">
        <f>SUM(ΙΑΝΟΥΑΡΙΟΣ!F21,ΦΕΒΡΟΥΑΡΙΟΣ!F21,ΜΑΡΤΙΟΣ!F21,ΑΠΡΙΛΙΟΣ!F21,ΜΑΙΟΣ!F21,ΙΟΥΝΙΟΣ!F21,ΙΟΥΛΙΟΣ!F21,ΑΥΓΟΥΣΤΟΣ!F21,ΣΕΠΤΕΜΒΡΙΟΣ!F21,ΟΚΤΩΒΡΙΟΣ!F21,ΝΟΕΜΒΡΙΟΣ!F21,ΔΕΚΕΜΒΡΙΟΣ!F21)</f>
        <v>0</v>
      </c>
      <c r="G21" s="42">
        <f>SUM(ΙΑΝΟΥΑΡΙΟΣ!G21,ΦΕΒΡΟΥΑΡΙΟΣ!G21,ΜΑΡΤΙΟΣ!G21,ΑΠΡΙΛΙΟΣ!G21,ΜΑΙΟΣ!G21,ΙΟΥΝΙΟΣ!G21,ΙΟΥΛΙΟΣ!G21,ΑΥΓΟΥΣΤΟΣ!G21,ΣΕΠΤΕΜΒΡΙΟΣ!G21,ΟΚΤΩΒΡΙΟΣ!G21,ΝΟΕΜΒΡΙΟΣ!G21,ΔΕΚΕΜΒΡΙΟΣ!G21)</f>
        <v>0</v>
      </c>
      <c r="H21" s="42">
        <f t="shared" si="0"/>
        <v>304</v>
      </c>
      <c r="I21" s="42">
        <f t="shared" si="1"/>
        <v>1110</v>
      </c>
      <c r="J21" s="23">
        <f t="shared" si="2"/>
        <v>1.2469492811583503E-3</v>
      </c>
      <c r="K21" s="23">
        <f t="shared" si="3"/>
        <v>5.635124185953006E-5</v>
      </c>
    </row>
    <row r="22" spans="1:11" ht="15" customHeight="1">
      <c r="A22" s="38" t="s">
        <v>20</v>
      </c>
      <c r="B22" s="42">
        <f>SUM(ΙΑΝΟΥΑΡΙΟΣ!B22,ΦΕΒΡΟΥΑΡΙΟΣ!B22,ΜΑΡΤΙΟΣ!B22,ΑΠΡΙΛΙΟΣ!B22,ΜΑΙΟΣ!B22,ΙΟΥΝΙΟΣ!B22,ΙΟΥΛΙΟΣ!B22,ΑΥΓΟΥΣΤΟΣ!B22,ΣΕΠΤΕΜΒΡΙΟΣ!B22,ΟΚΤΩΒΡΙΟΣ!B22,ΝΟΕΜΒΡΙΟΣ!B22,ΔΕΚΕΜΒΡΙΟΣ!B22)</f>
        <v>376</v>
      </c>
      <c r="C22" s="42">
        <f>SUM(ΙΑΝΟΥΑΡΙΟΣ!C22,ΦΕΒΡΟΥΑΡΙΟΣ!C22,ΜΑΡΤΙΟΣ!C22,ΑΠΡΙΛΙΟΣ!C22,ΜΑΙΟΣ!C22,ΙΟΥΝΙΟΣ!C22,ΙΟΥΛΙΟΣ!C22,ΑΥΓΟΥΣΤΟΣ!C22,ΣΕΠΤΕΜΒΡΙΟΣ!C22,ΟΚΤΩΒΡΙΟΣ!C22,ΝΟΕΜΒΡΙΟΣ!C22,ΔΕΚΕΜΒΡΙΟΣ!C22)</f>
        <v>1164</v>
      </c>
      <c r="D22" s="42">
        <f>SUM(ΙΑΝΟΥΑΡΙΟΣ!D22,ΦΕΒΡΟΥΑΡΙΟΣ!D22,ΜΑΡΤΙΟΣ!D22,ΑΠΡΙΛΙΟΣ!D22,ΜΑΙΟΣ!D22,ΙΟΥΝΙΟΣ!D22,ΙΟΥΛΙΟΣ!D22,ΑΥΓΟΥΣΤΟΣ!D22,ΣΕΠΤΕΜΒΡΙΟΣ!D22,ΟΚΤΩΒΡΙΟΣ!D22,ΝΟΕΜΒΡΙΟΣ!D22,ΔΕΚΕΜΒΡΙΟΣ!D22)</f>
        <v>1532</v>
      </c>
      <c r="E22" s="42">
        <f>SUM(ΙΑΝΟΥΑΡΙΟΣ!E22,ΦΕΒΡΟΥΑΡΙΟΣ!E22,ΜΑΡΤΙΟΣ!E22,ΑΠΡΙΛΙΟΣ!E22,ΜΑΙΟΣ!E22,ΙΟΥΝΙΟΣ!E22,ΙΟΥΛΙΟΣ!E22,ΑΥΓΟΥΣΤΟΣ!E22,ΣΕΠΤΕΜΒΡΙΟΣ!E22,ΟΚΤΩΒΡΙΟΣ!E22,ΝΟΕΜΒΡΙΟΣ!E22,ΔΕΚΕΜΒΡΙΟΣ!E22)</f>
        <v>0</v>
      </c>
      <c r="F22" s="42">
        <f>SUM(ΙΑΝΟΥΑΡΙΟΣ!F22,ΦΕΒΡΟΥΑΡΙΟΣ!F22,ΜΑΡΤΙΟΣ!F22,ΑΠΡΙΛΙΟΣ!F22,ΜΑΙΟΣ!F22,ΙΟΥΝΙΟΣ!F22,ΙΟΥΛΙΟΣ!F22,ΑΥΓΟΥΣΤΟΣ!F22,ΣΕΠΤΕΜΒΡΙΟΣ!F22,ΟΚΤΩΒΡΙΟΣ!F22,ΝΟΕΜΒΡΙΟΣ!F22,ΔΕΚΕΜΒΡΙΟΣ!F22)</f>
        <v>0</v>
      </c>
      <c r="G22" s="42">
        <f>SUM(ΙΑΝΟΥΑΡΙΟΣ!G22,ΦΕΒΡΟΥΑΡΙΟΣ!G22,ΜΑΡΤΙΟΣ!G22,ΑΠΡΙΛΙΟΣ!G22,ΜΑΙΟΣ!G22,ΙΟΥΝΙΟΣ!G22,ΙΟΥΛΙΟΣ!G22,ΑΥΓΟΥΣΤΟΣ!G22,ΣΕΠΤΕΜΒΡΙΟΣ!G22,ΟΚΤΩΒΡΙΟΣ!G22,ΝΟΕΜΒΡΙΟΣ!G22,ΔΕΚΕΜΒΡΙΟΣ!G22)</f>
        <v>0</v>
      </c>
      <c r="H22" s="42">
        <f t="shared" si="0"/>
        <v>376</v>
      </c>
      <c r="I22" s="42">
        <f t="shared" si="1"/>
        <v>2696</v>
      </c>
      <c r="J22" s="23">
        <f t="shared" si="2"/>
        <v>1.5422793740642753E-3</v>
      </c>
      <c r="K22" s="23">
        <f t="shared" si="3"/>
        <v>1.3686752076873246E-4</v>
      </c>
    </row>
    <row r="23" spans="1:11" ht="15" customHeight="1">
      <c r="A23" s="38" t="s">
        <v>21</v>
      </c>
      <c r="B23" s="42">
        <f>SUM(ΙΑΝΟΥΑΡΙΟΣ!B23,ΦΕΒΡΟΥΑΡΙΟΣ!B23,ΜΑΡΤΙΟΣ!B23,ΑΠΡΙΛΙΟΣ!B23,ΜΑΙΟΣ!B23,ΙΟΥΝΙΟΣ!B23,ΙΟΥΛΙΟΣ!B23,ΑΥΓΟΥΣΤΟΣ!B23,ΣΕΠΤΕΜΒΡΙΟΣ!B23,ΟΚΤΩΒΡΙΟΣ!B23,ΝΟΕΜΒΡΙΟΣ!B23,ΔΕΚΕΜΒΡΙΟΣ!B23)</f>
        <v>300</v>
      </c>
      <c r="C23" s="42">
        <f>SUM(ΙΑΝΟΥΑΡΙΟΣ!C23,ΦΕΒΡΟΥΑΡΙΟΣ!C23,ΜΑΡΤΙΟΣ!C23,ΑΠΡΙΛΙΟΣ!C23,ΜΑΙΟΣ!C23,ΙΟΥΝΙΟΣ!C23,ΙΟΥΛΙΟΣ!C23,ΑΥΓΟΥΣΤΟΣ!C23,ΣΕΠΤΕΜΒΡΙΟΣ!C23,ΟΚΤΩΒΡΙΟΣ!C23,ΝΟΕΜΒΡΙΟΣ!C23,ΔΕΚΕΜΒΡΙΟΣ!C23)</f>
        <v>642</v>
      </c>
      <c r="D23" s="42">
        <f>SUM(ΙΑΝΟΥΑΡΙΟΣ!D23,ΦΕΒΡΟΥΑΡΙΟΣ!D23,ΜΑΡΤΙΟΣ!D23,ΑΠΡΙΛΙΟΣ!D23,ΜΑΙΟΣ!D23,ΙΟΥΝΙΟΣ!D23,ΙΟΥΛΙΟΣ!D23,ΑΥΓΟΥΣΤΟΣ!D23,ΣΕΠΤΕΜΒΡΙΟΣ!D23,ΟΚΤΩΒΡΙΟΣ!D23,ΝΟΕΜΒΡΙΟΣ!D23,ΔΕΚΕΜΒΡΙΟΣ!D23)</f>
        <v>946</v>
      </c>
      <c r="E23" s="42">
        <f>SUM(ΙΑΝΟΥΑΡΙΟΣ!E23,ΦΕΒΡΟΥΑΡΙΟΣ!E23,ΜΑΡΤΙΟΣ!E23,ΑΠΡΙΛΙΟΣ!E23,ΜΑΙΟΣ!E23,ΙΟΥΝΙΟΣ!E23,ΙΟΥΛΙΟΣ!E23,ΑΥΓΟΥΣΤΟΣ!E23,ΣΕΠΤΕΜΒΡΙΟΣ!E23,ΟΚΤΩΒΡΙΟΣ!E23,ΝΟΕΜΒΡΙΟΣ!E23,ΔΕΚΕΜΒΡΙΟΣ!E23)</f>
        <v>0</v>
      </c>
      <c r="F23" s="42">
        <f>SUM(ΙΑΝΟΥΑΡΙΟΣ!F23,ΦΕΒΡΟΥΑΡΙΟΣ!F23,ΜΑΡΤΙΟΣ!F23,ΑΠΡΙΛΙΟΣ!F23,ΜΑΙΟΣ!F23,ΙΟΥΝΙΟΣ!F23,ΙΟΥΛΙΟΣ!F23,ΑΥΓΟΥΣΤΟΣ!F23,ΣΕΠΤΕΜΒΡΙΟΣ!F23,ΟΚΤΩΒΡΙΟΣ!F23,ΝΟΕΜΒΡΙΟΣ!F23,ΔΕΚΕΜΒΡΙΟΣ!F23)</f>
        <v>0</v>
      </c>
      <c r="G23" s="42">
        <f>SUM(ΙΑΝΟΥΑΡΙΟΣ!G23,ΦΕΒΡΟΥΑΡΙΟΣ!G23,ΜΑΡΤΙΟΣ!G23,ΑΠΡΙΛΙΟΣ!G23,ΜΑΙΟΣ!G23,ΙΟΥΝΙΟΣ!G23,ΙΟΥΛΙΟΣ!G23,ΑΥΓΟΥΣΤΟΣ!G23,ΣΕΠΤΕΜΒΡΙΟΣ!G23,ΟΚΤΩΒΡΙΟΣ!G23,ΝΟΕΜΒΡΙΟΣ!G23,ΔΕΚΕΜΒΡΙΟΣ!G23)</f>
        <v>0</v>
      </c>
      <c r="H23" s="42">
        <f t="shared" si="0"/>
        <v>300</v>
      </c>
      <c r="I23" s="42">
        <f t="shared" si="1"/>
        <v>1588</v>
      </c>
      <c r="J23" s="23">
        <f t="shared" si="2"/>
        <v>1.2305420537746877E-3</v>
      </c>
      <c r="K23" s="23">
        <f t="shared" si="3"/>
        <v>8.0617812678318687E-5</v>
      </c>
    </row>
    <row r="24" spans="1:11" ht="15" customHeight="1">
      <c r="A24" s="38" t="s">
        <v>22</v>
      </c>
      <c r="B24" s="42">
        <f>SUM(ΙΑΝΟΥΑΡΙΟΣ!B24,ΦΕΒΡΟΥΑΡΙΟΣ!B24,ΜΑΡΤΙΟΣ!B24,ΑΠΡΙΛΙΟΣ!B24,ΜΑΙΟΣ!B24,ΙΟΥΝΙΟΣ!B24,ΙΟΥΛΙΟΣ!B24,ΑΥΓΟΥΣΤΟΣ!B24,ΣΕΠΤΕΜΒΡΙΟΣ!B24,ΟΚΤΩΒΡΙΟΣ!B24,ΝΟΕΜΒΡΙΟΣ!B24,ΔΕΚΕΜΒΡΙΟΣ!B24)</f>
        <v>2578</v>
      </c>
      <c r="C24" s="42">
        <f>SUM(ΙΑΝΟΥΑΡΙΟΣ!C24,ΦΕΒΡΟΥΑΡΙΟΣ!C24,ΜΑΡΤΙΟΣ!C24,ΑΠΡΙΛΙΟΣ!C24,ΜΑΙΟΣ!C24,ΙΟΥΝΙΟΣ!C24,ΙΟΥΛΙΟΣ!C24,ΑΥΓΟΥΣΤΟΣ!C24,ΣΕΠΤΕΜΒΡΙΟΣ!C24,ΟΚΤΩΒΡΙΟΣ!C24,ΝΟΕΜΒΡΙΟΣ!C24,ΔΕΚΕΜΒΡΙΟΣ!C24)</f>
        <v>69046</v>
      </c>
      <c r="D24" s="42">
        <f>SUM(ΙΑΝΟΥΑΡΙΟΣ!D24,ΦΕΒΡΟΥΑΡΙΟΣ!D24,ΜΑΡΤΙΟΣ!D24,ΑΠΡΙΛΙΟΣ!D24,ΜΑΙΟΣ!D24,ΙΟΥΝΙΟΣ!D24,ΙΟΥΛΙΟΣ!D24,ΑΥΓΟΥΣΤΟΣ!D24,ΣΕΠΤΕΜΒΡΙΟΣ!D24,ΟΚΤΩΒΡΙΟΣ!D24,ΝΟΕΜΒΡΙΟΣ!D24,ΔΕΚΕΜΒΡΙΟΣ!D24)</f>
        <v>70728</v>
      </c>
      <c r="E24" s="42">
        <f>SUM(ΙΑΝΟΥΑΡΙΟΣ!E24,ΦΕΒΡΟΥΑΡΙΟΣ!E24,ΜΑΡΤΙΟΣ!E24,ΑΠΡΙΛΙΟΣ!E24,ΜΑΙΟΣ!E24,ΙΟΥΝΙΟΣ!E24,ΙΟΥΛΙΟΣ!E24,ΑΥΓΟΥΣΤΟΣ!E24,ΣΕΠΤΕΜΒΡΙΟΣ!E24,ΟΚΤΩΒΡΙΟΣ!E24,ΝΟΕΜΒΡΙΟΣ!E24,ΔΕΚΕΜΒΡΙΟΣ!E24)</f>
        <v>6954</v>
      </c>
      <c r="F24" s="42">
        <f>SUM(ΙΑΝΟΥΑΡΙΟΣ!F24,ΦΕΒΡΟΥΑΡΙΟΣ!F24,ΜΑΡΤΙΟΣ!F24,ΑΠΡΙΛΙΟΣ!F24,ΜΑΙΟΣ!F24,ΙΟΥΝΙΟΣ!F24,ΙΟΥΛΙΟΣ!F24,ΑΥΓΟΥΣΤΟΣ!F24,ΣΕΠΤΕΜΒΡΙΟΣ!F24,ΟΚΤΩΒΡΙΟΣ!F24,ΝΟΕΜΒΡΙΟΣ!F24,ΔΕΚΕΜΒΡΙΟΣ!F24)</f>
        <v>404484</v>
      </c>
      <c r="G24" s="42">
        <f>SUM(ΙΑΝΟΥΑΡΙΟΣ!G24,ΦΕΒΡΟΥΑΡΙΟΣ!G24,ΜΑΡΤΙΟΣ!G24,ΑΠΡΙΛΙΟΣ!G24,ΜΑΙΟΣ!G24,ΙΟΥΝΙΟΣ!G24,ΙΟΥΛΙΟΣ!G24,ΑΥΓΟΥΣΤΟΣ!G24,ΣΕΠΤΕΜΒΡΙΟΣ!G24,ΟΚΤΩΒΡΙΟΣ!G24,ΝΟΕΜΒΡΙΟΣ!G24,ΔΕΚΕΜΒΡΙΟΣ!G24)</f>
        <v>405595</v>
      </c>
      <c r="H24" s="42">
        <f t="shared" si="0"/>
        <v>9532</v>
      </c>
      <c r="I24" s="42">
        <f t="shared" si="1"/>
        <v>949853</v>
      </c>
      <c r="J24" s="23">
        <f t="shared" si="2"/>
        <v>3.9098422855267746E-2</v>
      </c>
      <c r="K24" s="23">
        <f t="shared" si="3"/>
        <v>4.8221077598198388E-2</v>
      </c>
    </row>
    <row r="25" spans="1:11" ht="15" customHeight="1">
      <c r="A25" s="38" t="s">
        <v>23</v>
      </c>
      <c r="B25" s="42">
        <f>SUM(ΙΑΝΟΥΑΡΙΟΣ!B25,ΦΕΒΡΟΥΑΡΙΟΣ!B25,ΜΑΡΤΙΟΣ!B25,ΑΠΡΙΛΙΟΣ!B25,ΜΑΙΟΣ!B25,ΙΟΥΝΙΟΣ!B25,ΙΟΥΛΙΟΣ!B25,ΑΥΓΟΥΣΤΟΣ!B25,ΣΕΠΤΕΜΒΡΙΟΣ!B25,ΟΚΤΩΒΡΙΟΣ!B25,ΝΟΕΜΒΡΙΟΣ!B25,ΔΕΚΕΜΒΡΙΟΣ!B25)</f>
        <v>1389</v>
      </c>
      <c r="C25" s="42">
        <f>SUM(ΙΑΝΟΥΑΡΙΟΣ!C25,ΦΕΒΡΟΥΑΡΙΟΣ!C25,ΜΑΡΤΙΟΣ!C25,ΑΠΡΙΛΙΟΣ!C25,ΜΑΙΟΣ!C25,ΙΟΥΝΙΟΣ!C25,ΙΟΥΛΙΟΣ!C25,ΑΥΓΟΥΣΤΟΣ!C25,ΣΕΠΤΕΜΒΡΙΟΣ!C25,ΟΚΤΩΒΡΙΟΣ!C25,ΝΟΕΜΒΡΙΟΣ!C25,ΔΕΚΕΜΒΡΙΟΣ!C25)</f>
        <v>15801</v>
      </c>
      <c r="D25" s="42">
        <f>SUM(ΙΑΝΟΥΑΡΙΟΣ!D25,ΦΕΒΡΟΥΑΡΙΟΣ!D25,ΜΑΡΤΙΟΣ!D25,ΑΠΡΙΛΙΟΣ!D25,ΜΑΙΟΣ!D25,ΙΟΥΝΙΟΣ!D25,ΙΟΥΛΙΟΣ!D25,ΑΥΓΟΥΣΤΟΣ!D25,ΣΕΠΤΕΜΒΡΙΟΣ!D25,ΟΚΤΩΒΡΙΟΣ!D25,ΝΟΕΜΒΡΙΟΣ!D25,ΔΕΚΕΜΒΡΙΟΣ!D25)</f>
        <v>16897</v>
      </c>
      <c r="E25" s="42">
        <f>SUM(ΙΑΝΟΥΑΡΙΟΣ!E25,ΦΕΒΡΟΥΑΡΙΟΣ!E25,ΜΑΡΤΙΟΣ!E25,ΑΠΡΙΛΙΟΣ!E25,ΜΑΙΟΣ!E25,ΙΟΥΝΙΟΣ!E25,ΙΟΥΛΙΟΣ!E25,ΑΥΓΟΥΣΤΟΣ!E25,ΣΕΠΤΕΜΒΡΙΟΣ!E25,ΟΚΤΩΒΡΙΟΣ!E25,ΝΟΕΜΒΡΙΟΣ!E25,ΔΕΚΕΜΒΡΙΟΣ!E25)</f>
        <v>1423</v>
      </c>
      <c r="F25" s="42">
        <f>SUM(ΙΑΝΟΥΑΡΙΟΣ!F25,ΦΕΒΡΟΥΑΡΙΟΣ!F25,ΜΑΡΤΙΟΣ!F25,ΑΠΡΙΛΙΟΣ!F25,ΜΑΙΟΣ!F25,ΙΟΥΝΙΟΣ!F25,ΙΟΥΛΙΟΣ!F25,ΑΥΓΟΥΣΤΟΣ!F25,ΣΕΠΤΕΜΒΡΙΟΣ!F25,ΟΚΤΩΒΡΙΟΣ!F25,ΝΟΕΜΒΡΙΟΣ!F25,ΔΕΚΕΜΒΡΙΟΣ!F25)</f>
        <v>75807</v>
      </c>
      <c r="G25" s="42">
        <f>SUM(ΙΑΝΟΥΑΡΙΟΣ!G25,ΦΕΒΡΟΥΑΡΙΟΣ!G25,ΜΑΡΤΙΟΣ!G25,ΑΠΡΙΛΙΟΣ!G25,ΜΑΙΟΣ!G25,ΙΟΥΝΙΟΣ!G25,ΙΟΥΛΙΟΣ!G25,ΑΥΓΟΥΣΤΟΣ!G25,ΣΕΠΤΕΜΒΡΙΟΣ!G25,ΟΚΤΩΒΡΙΟΣ!G25,ΝΟΕΜΒΡΙΟΣ!G25,ΔΕΚΕΜΒΡΙΟΣ!G25)</f>
        <v>75984</v>
      </c>
      <c r="H25" s="42">
        <f t="shared" si="0"/>
        <v>2812</v>
      </c>
      <c r="I25" s="42">
        <f t="shared" si="1"/>
        <v>184489</v>
      </c>
      <c r="J25" s="23">
        <f t="shared" si="2"/>
        <v>1.1534280850714739E-2</v>
      </c>
      <c r="K25" s="23">
        <f t="shared" si="3"/>
        <v>9.3659317652458034E-3</v>
      </c>
    </row>
    <row r="26" spans="1:11" ht="15" customHeight="1">
      <c r="A26" s="38" t="s">
        <v>24</v>
      </c>
      <c r="B26" s="42">
        <f>SUM(ΙΑΝΟΥΑΡΙΟΣ!B26,ΦΕΒΡΟΥΑΡΙΟΣ!B26,ΜΑΡΤΙΟΣ!B26,ΑΠΡΙΛΙΟΣ!B26,ΜΑΙΟΣ!B26,ΙΟΥΝΙΟΣ!B26,ΙΟΥΛΙΟΣ!B26,ΑΥΓΟΥΣΤΟΣ!B26,ΣΕΠΤΕΜΒΡΙΟΣ!B26,ΟΚΤΩΒΡΙΟΣ!B26,ΝΟΕΜΒΡΙΟΣ!B26,ΔΕΚΕΜΒΡΙΟΣ!B26)</f>
        <v>292</v>
      </c>
      <c r="C26" s="42">
        <f>SUM(ΙΑΝΟΥΑΡΙΟΣ!C26,ΦΕΒΡΟΥΑΡΙΟΣ!C26,ΜΑΡΤΙΟΣ!C26,ΑΠΡΙΛΙΟΣ!C26,ΜΑΙΟΣ!C26,ΙΟΥΝΙΟΣ!C26,ΙΟΥΛΙΟΣ!C26,ΑΥΓΟΥΣΤΟΣ!C26,ΣΕΠΤΕΜΒΡΙΟΣ!C26,ΟΚΤΩΒΡΙΟΣ!C26,ΝΟΕΜΒΡΙΟΣ!C26,ΔΕΚΕΜΒΡΙΟΣ!C26)</f>
        <v>718</v>
      </c>
      <c r="D26" s="42">
        <f>SUM(ΙΑΝΟΥΑΡΙΟΣ!D26,ΦΕΒΡΟΥΑΡΙΟΣ!D26,ΜΑΡΤΙΟΣ!D26,ΑΠΡΙΛΙΟΣ!D26,ΜΑΙΟΣ!D26,ΙΟΥΝΙΟΣ!D26,ΙΟΥΛΙΟΣ!D26,ΑΥΓΟΥΣΤΟΣ!D26,ΣΕΠΤΕΜΒΡΙΟΣ!D26,ΟΚΤΩΒΡΙΟΣ!D26,ΝΟΕΜΒΡΙΟΣ!D26,ΔΕΚΕΜΒΡΙΟΣ!D26)</f>
        <v>843</v>
      </c>
      <c r="E26" s="42">
        <f>SUM(ΙΑΝΟΥΑΡΙΟΣ!E26,ΦΕΒΡΟΥΑΡΙΟΣ!E26,ΜΑΡΤΙΟΣ!E26,ΑΠΡΙΛΙΟΣ!E26,ΜΑΙΟΣ!E26,ΙΟΥΝΙΟΣ!E26,ΙΟΥΛΙΟΣ!E26,ΑΥΓΟΥΣΤΟΣ!E26,ΣΕΠΤΕΜΒΡΙΟΣ!E26,ΟΚΤΩΒΡΙΟΣ!E26,ΝΟΕΜΒΡΙΟΣ!E26,ΔΕΚΕΜΒΡΙΟΣ!E26)</f>
        <v>0</v>
      </c>
      <c r="F26" s="42">
        <f>SUM(ΙΑΝΟΥΑΡΙΟΣ!F26,ΦΕΒΡΟΥΑΡΙΟΣ!F26,ΜΑΡΤΙΟΣ!F26,ΑΠΡΙΛΙΟΣ!F26,ΜΑΙΟΣ!F26,ΙΟΥΝΙΟΣ!F26,ΙΟΥΛΙΟΣ!F26,ΑΥΓΟΥΣΤΟΣ!F26,ΣΕΠΤΕΜΒΡΙΟΣ!F26,ΟΚΤΩΒΡΙΟΣ!F26,ΝΟΕΜΒΡΙΟΣ!F26,ΔΕΚΕΜΒΡΙΟΣ!F26)</f>
        <v>0</v>
      </c>
      <c r="G26" s="42">
        <f>SUM(ΙΑΝΟΥΑΡΙΟΣ!G26,ΦΕΒΡΟΥΑΡΙΟΣ!G26,ΜΑΡΤΙΟΣ!G26,ΑΠΡΙΛΙΟΣ!G26,ΜΑΙΟΣ!G26,ΙΟΥΝΙΟΣ!G26,ΙΟΥΛΙΟΣ!G26,ΑΥΓΟΥΣΤΟΣ!G26,ΣΕΠΤΕΜΒΡΙΟΣ!G26,ΟΚΤΩΒΡΙΟΣ!G26,ΝΟΕΜΒΡΙΟΣ!G26,ΔΕΚΕΜΒΡΙΟΣ!G26)</f>
        <v>0</v>
      </c>
      <c r="H26" s="42">
        <f t="shared" si="0"/>
        <v>292</v>
      </c>
      <c r="I26" s="42">
        <f t="shared" si="1"/>
        <v>1561</v>
      </c>
      <c r="J26" s="23">
        <f t="shared" si="2"/>
        <v>1.1977275990073628E-3</v>
      </c>
      <c r="K26" s="23">
        <f t="shared" si="3"/>
        <v>7.9247106795249031E-5</v>
      </c>
    </row>
    <row r="27" spans="1:11" ht="15" customHeight="1">
      <c r="A27" s="38" t="s">
        <v>25</v>
      </c>
      <c r="B27" s="42">
        <f>SUM(ΙΑΝΟΥΑΡΙΟΣ!B27,ΦΕΒΡΟΥΑΡΙΟΣ!B27,ΜΑΡΤΙΟΣ!B27,ΑΠΡΙΛΙΟΣ!B27,ΜΑΙΟΣ!B27,ΙΟΥΝΙΟΣ!B27,ΙΟΥΛΙΟΣ!B27,ΑΥΓΟΥΣΤΟΣ!B27,ΣΕΠΤΕΜΒΡΙΟΣ!B27,ΟΚΤΩΒΡΙΟΣ!B27,ΝΟΕΜΒΡΙΟΣ!B27,ΔΕΚΕΜΒΡΙΟΣ!B27)</f>
        <v>540</v>
      </c>
      <c r="C27" s="42">
        <f>SUM(ΙΑΝΟΥΑΡΙΟΣ!C27,ΦΕΒΡΟΥΑΡΙΟΣ!C27,ΜΑΡΤΙΟΣ!C27,ΑΠΡΙΛΙΟΣ!C27,ΜΑΙΟΣ!C27,ΙΟΥΝΙΟΣ!C27,ΙΟΥΛΙΟΣ!C27,ΑΥΓΟΥΣΤΟΣ!C27,ΣΕΠΤΕΜΒΡΙΟΣ!C27,ΟΚΤΩΒΡΙΟΣ!C27,ΝΟΕΜΒΡΙΟΣ!C27,ΔΕΚΕΜΒΡΙΟΣ!C27)</f>
        <v>6215</v>
      </c>
      <c r="D27" s="42">
        <f>SUM(ΙΑΝΟΥΑΡΙΟΣ!D27,ΦΕΒΡΟΥΑΡΙΟΣ!D27,ΜΑΡΤΙΟΣ!D27,ΑΠΡΙΛΙΟΣ!D27,ΜΑΙΟΣ!D27,ΙΟΥΝΙΟΣ!D27,ΙΟΥΛΙΟΣ!D27,ΑΥΓΟΥΣΤΟΣ!D27,ΣΕΠΤΕΜΒΡΙΟΣ!D27,ΟΚΤΩΒΡΙΟΣ!D27,ΝΟΕΜΒΡΙΟΣ!D27,ΔΕΚΕΜΒΡΙΟΣ!D27)</f>
        <v>7197</v>
      </c>
      <c r="E27" s="42">
        <f>SUM(ΙΑΝΟΥΑΡΙΟΣ!E27,ΦΕΒΡΟΥΑΡΙΟΣ!E27,ΜΑΡΤΙΟΣ!E27,ΑΠΡΙΛΙΟΣ!E27,ΜΑΙΟΣ!E27,ΙΟΥΝΙΟΣ!E27,ΙΟΥΛΙΟΣ!E27,ΑΥΓΟΥΣΤΟΣ!E27,ΣΕΠΤΕΜΒΡΙΟΣ!E27,ΟΚΤΩΒΡΙΟΣ!E27,ΝΟΕΜΒΡΙΟΣ!E27,ΔΕΚΕΜΒΡΙΟΣ!E27)</f>
        <v>8</v>
      </c>
      <c r="F27" s="42">
        <f>SUM(ΙΑΝΟΥΑΡΙΟΣ!F27,ΦΕΒΡΟΥΑΡΙΟΣ!F27,ΜΑΡΤΙΟΣ!F27,ΑΠΡΙΛΙΟΣ!F27,ΜΑΙΟΣ!F27,ΙΟΥΝΙΟΣ!F27,ΙΟΥΛΙΟΣ!F27,ΑΥΓΟΥΣΤΟΣ!F27,ΣΕΠΤΕΜΒΡΙΟΣ!F27,ΟΚΤΩΒΡΙΟΣ!F27,ΝΟΕΜΒΡΙΟΣ!F27,ΔΕΚΕΜΒΡΙΟΣ!F27)</f>
        <v>108</v>
      </c>
      <c r="G27" s="42">
        <f>SUM(ΙΑΝΟΥΑΡΙΟΣ!G27,ΦΕΒΡΟΥΑΡΙΟΣ!G27,ΜΑΡΤΙΟΣ!G27,ΑΠΡΙΛΙΟΣ!G27,ΜΑΙΟΣ!G27,ΙΟΥΝΙΟΣ!G27,ΙΟΥΛΙΟΣ!G27,ΑΥΓΟΥΣΤΟΣ!G27,ΣΕΠΤΕΜΒΡΙΟΣ!G27,ΟΚΤΩΒΡΙΟΣ!G27,ΝΟΕΜΒΡΙΟΣ!G27,ΔΕΚΕΜΒΡΙΟΣ!G27)</f>
        <v>98</v>
      </c>
      <c r="H27" s="42">
        <f t="shared" si="0"/>
        <v>548</v>
      </c>
      <c r="I27" s="42">
        <f t="shared" si="1"/>
        <v>13618</v>
      </c>
      <c r="J27" s="23">
        <f t="shared" si="2"/>
        <v>2.2477901515617631E-3</v>
      </c>
      <c r="K27" s="23">
        <f t="shared" si="3"/>
        <v>6.9134343391268505E-4</v>
      </c>
    </row>
    <row r="28" spans="1:11" ht="15" customHeight="1">
      <c r="A28" s="38" t="s">
        <v>26</v>
      </c>
      <c r="B28" s="42">
        <f>SUM(ΙΑΝΟΥΑΡΙΟΣ!B28,ΦΕΒΡΟΥΑΡΙΟΣ!B28,ΜΑΡΤΙΟΣ!B28,ΑΠΡΙΛΙΟΣ!B28,ΜΑΙΟΣ!B28,ΙΟΥΝΙΟΣ!B28,ΙΟΥΛΙΟΣ!B28,ΑΥΓΟΥΣΤΟΣ!B28,ΣΕΠΤΕΜΒΡΙΟΣ!B28,ΟΚΤΩΒΡΙΟΣ!B28,ΝΟΕΜΒΡΙΟΣ!B28,ΔΕΚΕΜΒΡΙΟΣ!B28)</f>
        <v>2736</v>
      </c>
      <c r="C28" s="42">
        <f>SUM(ΙΑΝΟΥΑΡΙΟΣ!C28,ΦΕΒΡΟΥΑΡΙΟΣ!C28,ΜΑΡΤΙΟΣ!C28,ΑΠΡΙΛΙΟΣ!C28,ΜΑΙΟΣ!C28,ΙΟΥΝΙΟΣ!C28,ΙΟΥΛΙΟΣ!C28,ΑΥΓΟΥΣΤΟΣ!C28,ΣΕΠΤΕΜΒΡΙΟΣ!C28,ΟΚΤΩΒΡΙΟΣ!C28,ΝΟΕΜΒΡΙΟΣ!C28,ΔΕΚΕΜΒΡΙΟΣ!C28)</f>
        <v>66246</v>
      </c>
      <c r="D28" s="42">
        <f>SUM(ΙΑΝΟΥΑΡΙΟΣ!D28,ΦΕΒΡΟΥΑΡΙΟΣ!D28,ΜΑΡΤΙΟΣ!D28,ΑΠΡΙΛΙΟΣ!D28,ΜΑΙΟΣ!D28,ΙΟΥΝΙΟΣ!D28,ΙΟΥΛΙΟΣ!D28,ΑΥΓΟΥΣΤΟΣ!D28,ΣΕΠΤΕΜΒΡΙΟΣ!D28,ΟΚΤΩΒΡΙΟΣ!D28,ΝΟΕΜΒΡΙΟΣ!D28,ΔΕΚΕΜΒΡΙΟΣ!D28)</f>
        <v>67170</v>
      </c>
      <c r="E28" s="42">
        <f>SUM(ΙΑΝΟΥΑΡΙΟΣ!E28,ΦΕΒΡΟΥΑΡΙΟΣ!E28,ΜΑΡΤΙΟΣ!E28,ΑΠΡΙΛΙΟΣ!E28,ΜΑΙΟΣ!E28,ΙΟΥΝΙΟΣ!E28,ΙΟΥΛΙΟΣ!E28,ΑΥΓΟΥΣΤΟΣ!E28,ΣΕΠΤΕΜΒΡΙΟΣ!E28,ΟΚΤΩΒΡΙΟΣ!E28,ΝΟΕΜΒΡΙΟΣ!E28,ΔΕΚΕΜΒΡΙΟΣ!E28)</f>
        <v>4972</v>
      </c>
      <c r="F28" s="42">
        <f>SUM(ΙΑΝΟΥΑΡΙΟΣ!F28,ΦΕΒΡΟΥΑΡΙΟΣ!F28,ΜΑΡΤΙΟΣ!F28,ΑΠΡΙΛΙΟΣ!F28,ΜΑΙΟΣ!F28,ΙΟΥΝΙΟΣ!F28,ΙΟΥΛΙΟΣ!F28,ΑΥΓΟΥΣΤΟΣ!F28,ΣΕΠΤΕΜΒΡΙΟΣ!F28,ΟΚΤΩΒΡΙΟΣ!F28,ΝΟΕΜΒΡΙΟΣ!F28,ΔΕΚΕΜΒΡΙΟΣ!F28)</f>
        <v>322348</v>
      </c>
      <c r="G28" s="42">
        <f>SUM(ΙΑΝΟΥΑΡΙΟΣ!G28,ΦΕΒΡΟΥΑΡΙΟΣ!G28,ΜΑΡΤΙΟΣ!G28,ΑΠΡΙΛΙΟΣ!G28,ΜΑΙΟΣ!G28,ΙΟΥΝΙΟΣ!G28,ΙΟΥΛΙΟΣ!G28,ΑΥΓΟΥΣΤΟΣ!G28,ΣΕΠΤΕΜΒΡΙΟΣ!G28,ΟΚΤΩΒΡΙΟΣ!G28,ΝΟΕΜΒΡΙΟΣ!G28,ΔΕΚΕΜΒΡΙΟΣ!G28)</f>
        <v>324006</v>
      </c>
      <c r="H28" s="42">
        <f t="shared" si="0"/>
        <v>7708</v>
      </c>
      <c r="I28" s="42">
        <f t="shared" si="1"/>
        <v>779770</v>
      </c>
      <c r="J28" s="23">
        <f t="shared" si="2"/>
        <v>3.1616727168317642E-2</v>
      </c>
      <c r="K28" s="23">
        <f t="shared" si="3"/>
        <v>3.9586493571897079E-2</v>
      </c>
    </row>
    <row r="29" spans="1:11" ht="15" customHeight="1">
      <c r="A29" s="38" t="s">
        <v>27</v>
      </c>
      <c r="B29" s="42">
        <f>SUM(ΙΑΝΟΥΑΡΙΟΣ!B29,ΦΕΒΡΟΥΑΡΙΟΣ!B29,ΜΑΡΤΙΟΣ!B29,ΑΠΡΙΛΙΟΣ!B29,ΜΑΙΟΣ!B29,ΙΟΥΝΙΟΣ!B29,ΙΟΥΛΙΟΣ!B29,ΑΥΓΟΥΣΤΟΣ!B29,ΣΕΠΤΕΜΒΡΙΟΣ!B29,ΟΚΤΩΒΡΙΟΣ!B29,ΝΟΕΜΒΡΙΟΣ!B29,ΔΕΚΕΜΒΡΙΟΣ!B29)</f>
        <v>651</v>
      </c>
      <c r="C29" s="42">
        <f>SUM(ΙΑΝΟΥΑΡΙΟΣ!C29,ΦΕΒΡΟΥΑΡΙΟΣ!C29,ΜΑΡΤΙΟΣ!C29,ΑΠΡΙΛΙΟΣ!C29,ΜΑΙΟΣ!C29,ΙΟΥΝΙΟΣ!C29,ΙΟΥΛΙΟΣ!C29,ΑΥΓΟΥΣΤΟΣ!C29,ΣΕΠΤΕΜΒΡΙΟΣ!C29,ΟΚΤΩΒΡΙΟΣ!C29,ΝΟΕΜΒΡΙΟΣ!C29,ΔΕΚΕΜΒΡΙΟΣ!C29)</f>
        <v>5489</v>
      </c>
      <c r="D29" s="42">
        <f>SUM(ΙΑΝΟΥΑΡΙΟΣ!D29,ΦΕΒΡΟΥΑΡΙΟΣ!D29,ΜΑΡΤΙΟΣ!D29,ΑΠΡΙΛΙΟΣ!D29,ΜΑΙΟΣ!D29,ΙΟΥΝΙΟΣ!D29,ΙΟΥΛΙΟΣ!D29,ΑΥΓΟΥΣΤΟΣ!D29,ΣΕΠΤΕΜΒΡΙΟΣ!D29,ΟΚΤΩΒΡΙΟΣ!D29,ΝΟΕΜΒΡΙΟΣ!D29,ΔΕΚΕΜΒΡΙΟΣ!D29)</f>
        <v>6505</v>
      </c>
      <c r="E29" s="42">
        <f>SUM(ΙΑΝΟΥΑΡΙΟΣ!E29,ΦΕΒΡΟΥΑΡΙΟΣ!E29,ΜΑΡΤΙΟΣ!E29,ΑΠΡΙΛΙΟΣ!E29,ΜΑΙΟΣ!E29,ΙΟΥΝΙΟΣ!E29,ΙΟΥΛΙΟΣ!E29,ΑΥΓΟΥΣΤΟΣ!E29,ΣΕΠΤΕΜΒΡΙΟΣ!E29,ΟΚΤΩΒΡΙΟΣ!E29,ΝΟΕΜΒΡΙΟΣ!E29,ΔΕΚΕΜΒΡΙΟΣ!E29)</f>
        <v>0</v>
      </c>
      <c r="F29" s="42">
        <f>SUM(ΙΑΝΟΥΑΡΙΟΣ!F29,ΦΕΒΡΟΥΑΡΙΟΣ!F29,ΜΑΡΤΙΟΣ!F29,ΑΠΡΙΛΙΟΣ!F29,ΜΑΙΟΣ!F29,ΙΟΥΝΙΟΣ!F29,ΙΟΥΛΙΟΣ!F29,ΑΥΓΟΥΣΤΟΣ!F29,ΣΕΠΤΕΜΒΡΙΟΣ!F29,ΟΚΤΩΒΡΙΟΣ!F29,ΝΟΕΜΒΡΙΟΣ!F29,ΔΕΚΕΜΒΡΙΟΣ!F29)</f>
        <v>0</v>
      </c>
      <c r="G29" s="42">
        <f>SUM(ΙΑΝΟΥΑΡΙΟΣ!G29,ΦΕΒΡΟΥΑΡΙΟΣ!G29,ΜΑΡΤΙΟΣ!G29,ΑΠΡΙΛΙΟΣ!G29,ΜΑΙΟΣ!G29,ΙΟΥΝΙΟΣ!G29,ΙΟΥΛΙΟΣ!G29,ΑΥΓΟΥΣΤΟΣ!G29,ΣΕΠΤΕΜΒΡΙΟΣ!G29,ΟΚΤΩΒΡΙΟΣ!G29,ΝΟΕΜΒΡΙΟΣ!G29,ΔΕΚΕΜΒΡΙΟΣ!G29)</f>
        <v>0</v>
      </c>
      <c r="H29" s="42">
        <f t="shared" si="0"/>
        <v>651</v>
      </c>
      <c r="I29" s="42">
        <f t="shared" si="1"/>
        <v>11994</v>
      </c>
      <c r="J29" s="23">
        <f t="shared" si="2"/>
        <v>2.6702762566910726E-3</v>
      </c>
      <c r="K29" s="23">
        <f t="shared" si="3"/>
        <v>6.0889801339027345E-4</v>
      </c>
    </row>
    <row r="30" spans="1:11" ht="15" customHeight="1">
      <c r="A30" s="38" t="s">
        <v>28</v>
      </c>
      <c r="B30" s="42">
        <f>SUM(ΙΑΝΟΥΑΡΙΟΣ!B30,ΦΕΒΡΟΥΑΡΙΟΣ!B30,ΜΑΡΤΙΟΣ!B30,ΑΠΡΙΛΙΟΣ!B30,ΜΑΙΟΣ!B30,ΙΟΥΝΙΟΣ!B30,ΙΟΥΛΙΟΣ!B30,ΑΥΓΟΥΣΤΟΣ!B30,ΣΕΠΤΕΜΒΡΙΟΣ!B30,ΟΚΤΩΒΡΙΟΣ!B30,ΝΟΕΜΒΡΙΟΣ!B30,ΔΕΚΕΜΒΡΙΟΣ!B30)</f>
        <v>2032</v>
      </c>
      <c r="C30" s="42">
        <f>SUM(ΙΑΝΟΥΑΡΙΟΣ!C30,ΦΕΒΡΟΥΑΡΙΟΣ!C30,ΜΑΡΤΙΟΣ!C30,ΑΠΡΙΛΙΟΣ!C30,ΜΑΙΟΣ!C30,ΙΟΥΝΙΟΣ!C30,ΙΟΥΛΙΟΣ!C30,ΑΥΓΟΥΣΤΟΣ!C30,ΣΕΠΤΕΜΒΡΙΟΣ!C30,ΟΚΤΩΒΡΙΟΣ!C30,ΝΟΕΜΒΡΙΟΣ!C30,ΔΕΚΕΜΒΡΙΟΣ!C30)</f>
        <v>27337</v>
      </c>
      <c r="D30" s="42">
        <f>SUM(ΙΑΝΟΥΑΡΙΟΣ!D30,ΦΕΒΡΟΥΑΡΙΟΣ!D30,ΜΑΡΤΙΟΣ!D30,ΑΠΡΙΛΙΟΣ!D30,ΜΑΙΟΣ!D30,ΙΟΥΝΙΟΣ!D30,ΙΟΥΛΙΟΣ!D30,ΑΥΓΟΥΣΤΟΣ!D30,ΣΕΠΤΕΜΒΡΙΟΣ!D30,ΟΚΤΩΒΡΙΟΣ!D30,ΝΟΕΜΒΡΙΟΣ!D30,ΔΕΚΕΜΒΡΙΟΣ!D30)</f>
        <v>26408</v>
      </c>
      <c r="E30" s="42">
        <f>SUM(ΙΑΝΟΥΑΡΙΟΣ!E30,ΦΕΒΡΟΥΑΡΙΟΣ!E30,ΜΑΡΤΙΟΣ!E30,ΑΠΡΙΛΙΟΣ!E30,ΜΑΙΟΣ!E30,ΙΟΥΝΙΟΣ!E30,ΙΟΥΛΙΟΣ!E30,ΑΥΓΟΥΣΤΟΣ!E30,ΣΕΠΤΕΜΒΡΙΟΣ!E30,ΟΚΤΩΒΡΙΟΣ!E30,ΝΟΕΜΒΡΙΟΣ!E30,ΔΕΚΕΜΒΡΙΟΣ!E30)</f>
        <v>54</v>
      </c>
      <c r="F30" s="42">
        <f>SUM(ΙΑΝΟΥΑΡΙΟΣ!F30,ΦΕΒΡΟΥΑΡΙΟΣ!F30,ΜΑΡΤΙΟΣ!F30,ΑΠΡΙΛΙΟΣ!F30,ΜΑΙΟΣ!F30,ΙΟΥΝΙΟΣ!F30,ΙΟΥΛΙΟΣ!F30,ΑΥΓΟΥΣΤΟΣ!F30,ΣΕΠΤΕΜΒΡΙΟΣ!F30,ΟΚΤΩΒΡΙΟΣ!F30,ΝΟΕΜΒΡΙΟΣ!F30,ΔΕΚΕΜΒΡΙΟΣ!F30)</f>
        <v>1614</v>
      </c>
      <c r="G30" s="42">
        <f>SUM(ΙΑΝΟΥΑΡΙΟΣ!G30,ΦΕΒΡΟΥΑΡΙΟΣ!G30,ΜΑΡΤΙΟΣ!G30,ΑΠΡΙΛΙΟΣ!G30,ΜΑΙΟΣ!G30,ΙΟΥΝΙΟΣ!G30,ΙΟΥΛΙΟΣ!G30,ΑΥΓΟΥΣΤΟΣ!G30,ΣΕΠΤΕΜΒΡΙΟΣ!G30,ΟΚΤΩΒΡΙΟΣ!G30,ΝΟΕΜΒΡΙΟΣ!G30,ΔΕΚΕΜΒΡΙΟΣ!G30)</f>
        <v>1547</v>
      </c>
      <c r="H30" s="42">
        <f t="shared" si="0"/>
        <v>2086</v>
      </c>
      <c r="I30" s="42">
        <f t="shared" si="1"/>
        <v>56906</v>
      </c>
      <c r="J30" s="23">
        <f t="shared" si="2"/>
        <v>8.5563690805799952E-3</v>
      </c>
      <c r="K30" s="23">
        <f t="shared" si="3"/>
        <v>2.8889403326652413E-3</v>
      </c>
    </row>
    <row r="31" spans="1:11" ht="15" customHeight="1">
      <c r="A31" s="38" t="s">
        <v>29</v>
      </c>
      <c r="B31" s="42">
        <f>SUM(ΙΑΝΟΥΑΡΙΟΣ!B31,ΦΕΒΡΟΥΑΡΙΟΣ!B31,ΜΑΡΤΙΟΣ!B31,ΑΠΡΙΛΙΟΣ!B31,ΜΑΙΟΣ!B31,ΙΟΥΝΙΟΣ!B31,ΙΟΥΛΙΟΣ!B31,ΑΥΓΟΥΣΤΟΣ!B31,ΣΕΠΤΕΜΒΡΙΟΣ!B31,ΟΚΤΩΒΡΙΟΣ!B31,ΝΟΕΜΒΡΙΟΣ!B31,ΔΕΚΕΜΒΡΙΟΣ!B31)</f>
        <v>1350</v>
      </c>
      <c r="C31" s="42">
        <f>SUM(ΙΑΝΟΥΑΡΙΟΣ!C31,ΦΕΒΡΟΥΑΡΙΟΣ!C31,ΜΑΡΤΙΟΣ!C31,ΑΠΡΙΛΙΟΣ!C31,ΜΑΙΟΣ!C31,ΙΟΥΝΙΟΣ!C31,ΙΟΥΛΙΟΣ!C31,ΑΥΓΟΥΣΤΟΣ!C31,ΣΕΠΤΕΜΒΡΙΟΣ!C31,ΟΚΤΩΒΡΙΟΣ!C31,ΝΟΕΜΒΡΙΟΣ!C31,ΔΕΚΕΜΒΡΙΟΣ!C31)</f>
        <v>17475</v>
      </c>
      <c r="D31" s="42">
        <f>SUM(ΙΑΝΟΥΑΡΙΟΣ!D31,ΦΕΒΡΟΥΑΡΙΟΣ!D31,ΜΑΡΤΙΟΣ!D31,ΑΠΡΙΛΙΟΣ!D31,ΜΑΙΟΣ!D31,ΙΟΥΝΙΟΣ!D31,ΙΟΥΛΙΟΣ!D31,ΑΥΓΟΥΣΤΟΣ!D31,ΣΕΠΤΕΜΒΡΙΟΣ!D31,ΟΚΤΩΒΡΙΟΣ!D31,ΝΟΕΜΒΡΙΟΣ!D31,ΔΕΚΕΜΒΡΙΟΣ!D31)</f>
        <v>19059</v>
      </c>
      <c r="E31" s="42">
        <f>SUM(ΙΑΝΟΥΑΡΙΟΣ!E31,ΦΕΒΡΟΥΑΡΙΟΣ!E31,ΜΑΡΤΙΟΣ!E31,ΑΠΡΙΛΙΟΣ!E31,ΜΑΙΟΣ!E31,ΙΟΥΝΙΟΣ!E31,ΙΟΥΛΙΟΣ!E31,ΑΥΓΟΥΣΤΟΣ!E31,ΣΕΠΤΕΜΒΡΙΟΣ!E31,ΟΚΤΩΒΡΙΟΣ!E31,ΝΟΕΜΒΡΙΟΣ!E31,ΔΕΚΕΜΒΡΙΟΣ!E31)</f>
        <v>0</v>
      </c>
      <c r="F31" s="42">
        <f>SUM(ΙΑΝΟΥΑΡΙΟΣ!F31,ΦΕΒΡΟΥΑΡΙΟΣ!F31,ΜΑΡΤΙΟΣ!F31,ΑΠΡΙΛΙΟΣ!F31,ΜΑΙΟΣ!F31,ΙΟΥΝΙΟΣ!F31,ΙΟΥΛΙΟΣ!F31,ΑΥΓΟΥΣΤΟΣ!F31,ΣΕΠΤΕΜΒΡΙΟΣ!F31,ΟΚΤΩΒΡΙΟΣ!F31,ΝΟΕΜΒΡΙΟΣ!F31,ΔΕΚΕΜΒΡΙΟΣ!F31)</f>
        <v>0</v>
      </c>
      <c r="G31" s="42">
        <f>SUM(ΙΑΝΟΥΑΡΙΟΣ!G31,ΦΕΒΡΟΥΑΡΙΟΣ!G31,ΜΑΡΤΙΟΣ!G31,ΑΠΡΙΛΙΟΣ!G31,ΜΑΙΟΣ!G31,ΙΟΥΝΙΟΣ!G31,ΙΟΥΛΙΟΣ!G31,ΑΥΓΟΥΣΤΟΣ!G31,ΣΕΠΤΕΜΒΡΙΟΣ!G31,ΟΚΤΩΒΡΙΟΣ!G31,ΝΟΕΜΒΡΙΟΣ!G31,ΔΕΚΕΜΒΡΙΟΣ!G31)</f>
        <v>0</v>
      </c>
      <c r="H31" s="42">
        <f t="shared" si="0"/>
        <v>1350</v>
      </c>
      <c r="I31" s="42">
        <f t="shared" si="1"/>
        <v>36534</v>
      </c>
      <c r="J31" s="23">
        <f t="shared" si="2"/>
        <v>5.5374392419860951E-3</v>
      </c>
      <c r="K31" s="23">
        <f t="shared" si="3"/>
        <v>1.8547173604469111E-3</v>
      </c>
    </row>
    <row r="32" spans="1:11" ht="15" customHeight="1">
      <c r="A32" s="38" t="s">
        <v>30</v>
      </c>
      <c r="B32" s="42">
        <f>SUM(ΙΑΝΟΥΑΡΙΟΣ!B32,ΦΕΒΡΟΥΑΡΙΟΣ!B32,ΜΑΡΤΙΟΣ!B32,ΑΠΡΙΛΙΟΣ!B32,ΜΑΙΟΣ!B32,ΙΟΥΝΙΟΣ!B32,ΙΟΥΛΙΟΣ!B32,ΑΥΓΟΥΣΤΟΣ!B32,ΣΕΠΤΕΜΒΡΙΟΣ!B32,ΟΚΤΩΒΡΙΟΣ!B32,ΝΟΕΜΒΡΙΟΣ!B32,ΔΕΚΕΜΒΡΙΟΣ!B32)</f>
        <v>2672</v>
      </c>
      <c r="C32" s="42">
        <f>SUM(ΙΑΝΟΥΑΡΙΟΣ!C32,ΦΕΒΡΟΥΑΡΙΟΣ!C32,ΜΑΡΤΙΟΣ!C32,ΑΠΡΙΛΙΟΣ!C32,ΜΑΙΟΣ!C32,ΙΟΥΝΙΟΣ!C32,ΙΟΥΛΙΟΣ!C32,ΑΥΓΟΥΣΤΟΣ!C32,ΣΕΠΤΕΜΒΡΙΟΣ!C32,ΟΚΤΩΒΡΙΟΣ!C32,ΝΟΕΜΒΡΙΟΣ!C32,ΔΕΚΕΜΒΡΙΟΣ!C32)</f>
        <v>63737</v>
      </c>
      <c r="D32" s="42">
        <f>SUM(ΙΑΝΟΥΑΡΙΟΣ!D32,ΦΕΒΡΟΥΑΡΙΟΣ!D32,ΜΑΡΤΙΟΣ!D32,ΑΠΡΙΛΙΟΣ!D32,ΜΑΙΟΣ!D32,ΙΟΥΝΙΟΣ!D32,ΙΟΥΛΙΟΣ!D32,ΑΥΓΟΥΣΤΟΣ!D32,ΣΕΠΤΕΜΒΡΙΟΣ!D32,ΟΚΤΩΒΡΙΟΣ!D32,ΝΟΕΜΒΡΙΟΣ!D32,ΔΕΚΕΜΒΡΙΟΣ!D32)</f>
        <v>67450</v>
      </c>
      <c r="E32" s="42">
        <f>SUM(ΙΑΝΟΥΑΡΙΟΣ!E32,ΦΕΒΡΟΥΑΡΙΟΣ!E32,ΜΑΡΤΙΟΣ!E32,ΑΠΡΙΛΙΟΣ!E32,ΜΑΙΟΣ!E32,ΙΟΥΝΙΟΣ!E32,ΙΟΥΛΙΟΣ!E32,ΑΥΓΟΥΣΤΟΣ!E32,ΣΕΠΤΕΜΒΡΙΟΣ!E32,ΟΚΤΩΒΡΙΟΣ!E32,ΝΟΕΜΒΡΙΟΣ!E32,ΔΕΚΕΜΒΡΙΟΣ!E32)</f>
        <v>3112</v>
      </c>
      <c r="F32" s="42">
        <f>SUM(ΙΑΝΟΥΑΡΙΟΣ!F32,ΦΕΒΡΟΥΑΡΙΟΣ!F32,ΜΑΡΤΙΟΣ!F32,ΑΠΡΙΛΙΟΣ!F32,ΜΑΙΟΣ!F32,ΙΟΥΝΙΟΣ!F32,ΙΟΥΛΙΟΣ!F32,ΑΥΓΟΥΣΤΟΣ!F32,ΣΕΠΤΕΜΒΡΙΟΣ!F32,ΟΚΤΩΒΡΙΟΣ!F32,ΝΟΕΜΒΡΙΟΣ!F32,ΔΕΚΕΜΒΡΙΟΣ!F32)</f>
        <v>132807</v>
      </c>
      <c r="G32" s="42">
        <f>SUM(ΙΑΝΟΥΑΡΙΟΣ!G32,ΦΕΒΡΟΥΑΡΙΟΣ!G32,ΜΑΡΤΙΟΣ!G32,ΑΠΡΙΛΙΟΣ!G32,ΜΑΙΟΣ!G32,ΙΟΥΝΙΟΣ!G32,ΙΟΥΛΙΟΣ!G32,ΑΥΓΟΥΣΤΟΣ!G32,ΣΕΠΤΕΜΒΡΙΟΣ!G32,ΟΚΤΩΒΡΙΟΣ!G32,ΝΟΕΜΒΡΙΟΣ!G32,ΔΕΚΕΜΒΡΙΟΣ!G32)</f>
        <v>132072</v>
      </c>
      <c r="H32" s="42">
        <f t="shared" si="0"/>
        <v>5784</v>
      </c>
      <c r="I32" s="42">
        <f t="shared" si="1"/>
        <v>396066</v>
      </c>
      <c r="J32" s="23">
        <f t="shared" si="2"/>
        <v>2.3724850796775981E-2</v>
      </c>
      <c r="K32" s="23">
        <f t="shared" si="3"/>
        <v>2.0107036899402374E-2</v>
      </c>
    </row>
    <row r="33" spans="1:11" ht="15" customHeight="1">
      <c r="A33" s="38" t="s">
        <v>31</v>
      </c>
      <c r="B33" s="42">
        <f>SUM(ΙΑΝΟΥΑΡΙΟΣ!B33,ΦΕΒΡΟΥΑΡΙΟΣ!B33,ΜΑΡΤΙΟΣ!B33,ΑΠΡΙΛΙΟΣ!B33,ΜΑΙΟΣ!B33,ΙΟΥΝΙΟΣ!B33,ΙΟΥΛΙΟΣ!B33,ΑΥΓΟΥΣΤΟΣ!B33,ΣΕΠΤΕΜΒΡΙΟΣ!B33,ΟΚΤΩΒΡΙΟΣ!B33,ΝΟΕΜΒΡΙΟΣ!B33,ΔΕΚΕΜΒΡΙΟΣ!B33)</f>
        <v>3453</v>
      </c>
      <c r="C33" s="42">
        <f>SUM(ΙΑΝΟΥΑΡΙΟΣ!C33,ΦΕΒΡΟΥΑΡΙΟΣ!C33,ΜΑΡΤΙΟΣ!C33,ΑΠΡΙΛΙΟΣ!C33,ΜΑΙΟΣ!C33,ΙΟΥΝΙΟΣ!C33,ΙΟΥΛΙΟΣ!C33,ΑΥΓΟΥΣΤΟΣ!C33,ΣΕΠΤΕΜΒΡΙΟΣ!C33,ΟΚΤΩΒΡΙΟΣ!C33,ΝΟΕΜΒΡΙΟΣ!C33,ΔΕΚΕΜΒΡΙΟΣ!C33)</f>
        <v>92695</v>
      </c>
      <c r="D33" s="42">
        <f>SUM(ΙΑΝΟΥΑΡΙΟΣ!D33,ΦΕΒΡΟΥΑΡΙΟΣ!D33,ΜΑΡΤΙΟΣ!D33,ΑΠΡΙΛΙΟΣ!D33,ΜΑΙΟΣ!D33,ΙΟΥΝΙΟΣ!D33,ΙΟΥΛΙΟΣ!D33,ΑΥΓΟΥΣΤΟΣ!D33,ΣΕΠΤΕΜΒΡΙΟΣ!D33,ΟΚΤΩΒΡΙΟΣ!D33,ΝΟΕΜΒΡΙΟΣ!D33,ΔΕΚΕΜΒΡΙΟΣ!D33)</f>
        <v>95828</v>
      </c>
      <c r="E33" s="42">
        <f>SUM(ΙΑΝΟΥΑΡΙΟΣ!E33,ΦΕΒΡΟΥΑΡΙΟΣ!E33,ΜΑΡΤΙΟΣ!E33,ΑΠΡΙΛΙΟΣ!E33,ΜΑΙΟΣ!E33,ΙΟΥΝΙΟΣ!E33,ΙΟΥΛΙΟΣ!E33,ΑΥΓΟΥΣΤΟΣ!E33,ΣΕΠΤΕΜΒΡΙΟΣ!E33,ΟΚΤΩΒΡΙΟΣ!E33,ΝΟΕΜΒΡΙΟΣ!E33,ΔΕΚΕΜΒΡΙΟΣ!E33)</f>
        <v>131</v>
      </c>
      <c r="F33" s="42">
        <f>SUM(ΙΑΝΟΥΑΡΙΟΣ!F33,ΦΕΒΡΟΥΑΡΙΟΣ!F33,ΜΑΡΤΙΟΣ!F33,ΑΠΡΙΛΙΟΣ!F33,ΜΑΙΟΣ!F33,ΙΟΥΝΙΟΣ!F33,ΙΟΥΛΙΟΣ!F33,ΑΥΓΟΥΣΤΟΣ!F33,ΣΕΠΤΕΜΒΡΙΟΣ!F33,ΟΚΤΩΒΡΙΟΣ!F33,ΝΟΕΜΒΡΙΟΣ!F33,ΔΕΚΕΜΒΡΙΟΣ!F33)</f>
        <v>5497</v>
      </c>
      <c r="G33" s="42">
        <f>SUM(ΙΑΝΟΥΑΡΙΟΣ!G33,ΦΕΒΡΟΥΑΡΙΟΣ!G33,ΜΑΡΤΙΟΣ!G33,ΑΠΡΙΛΙΟΣ!G33,ΜΑΙΟΣ!G33,ΙΟΥΝΙΟΣ!G33,ΙΟΥΛΙΟΣ!G33,ΑΥΓΟΥΣΤΟΣ!G33,ΣΕΠΤΕΜΒΡΙΟΣ!G33,ΟΚΤΩΒΡΙΟΣ!G33,ΝΟΕΜΒΡΙΟΣ!G33,ΔΕΚΕΜΒΡΙΟΣ!G33)</f>
        <v>5994</v>
      </c>
      <c r="H33" s="42">
        <f t="shared" si="0"/>
        <v>3584</v>
      </c>
      <c r="I33" s="42">
        <f t="shared" si="1"/>
        <v>200014</v>
      </c>
      <c r="J33" s="23">
        <f t="shared" si="2"/>
        <v>1.4700875735761603E-2</v>
      </c>
      <c r="K33" s="23">
        <f t="shared" si="3"/>
        <v>1.0154087648010852E-2</v>
      </c>
    </row>
    <row r="34" spans="1:11" ht="15" customHeight="1">
      <c r="A34" s="38" t="s">
        <v>32</v>
      </c>
      <c r="B34" s="42">
        <f>SUM(ΙΑΝΟΥΑΡΙΟΣ!B34,ΦΕΒΡΟΥΑΡΙΟΣ!B34,ΜΑΡΤΙΟΣ!B34,ΑΠΡΙΛΙΟΣ!B34,ΜΑΙΟΣ!B34,ΙΟΥΝΙΟΣ!B34,ΙΟΥΛΙΟΣ!B34,ΑΥΓΟΥΣΤΟΣ!B34,ΣΕΠΤΕΜΒΡΙΟΣ!B34,ΟΚΤΩΒΡΙΟΣ!B34,ΝΟΕΜΒΡΙΟΣ!B34,ΔΕΚΕΜΒΡΙΟΣ!B34)</f>
        <v>1914</v>
      </c>
      <c r="C34" s="42">
        <f>SUM(ΙΑΝΟΥΑΡΙΟΣ!C34,ΦΕΒΡΟΥΑΡΙΟΣ!C34,ΜΑΡΤΙΟΣ!C34,ΑΠΡΙΛΙΟΣ!C34,ΜΑΙΟΣ!C34,ΙΟΥΝΙΟΣ!C34,ΙΟΥΛΙΟΣ!C34,ΑΥΓΟΥΣΤΟΣ!C34,ΣΕΠΤΕΜΒΡΙΟΣ!C34,ΟΚΤΩΒΡΙΟΣ!C34,ΝΟΕΜΒΡΙΟΣ!C34,ΔΕΚΕΜΒΡΙΟΣ!C34)</f>
        <v>25634</v>
      </c>
      <c r="D34" s="42">
        <f>SUM(ΙΑΝΟΥΑΡΙΟΣ!D34,ΦΕΒΡΟΥΑΡΙΟΣ!D34,ΜΑΡΤΙΟΣ!D34,ΑΠΡΙΛΙΟΣ!D34,ΜΑΙΟΣ!D34,ΙΟΥΝΙΟΣ!D34,ΙΟΥΛΙΟΣ!D34,ΑΥΓΟΥΣΤΟΣ!D34,ΣΕΠΤΕΜΒΡΙΟΣ!D34,ΟΚΤΩΒΡΙΟΣ!D34,ΝΟΕΜΒΡΙΟΣ!D34,ΔΕΚΕΜΒΡΙΟΣ!D34)</f>
        <v>26960</v>
      </c>
      <c r="E34" s="42">
        <f>SUM(ΙΑΝΟΥΑΡΙΟΣ!E34,ΦΕΒΡΟΥΑΡΙΟΣ!E34,ΜΑΡΤΙΟΣ!E34,ΑΠΡΙΛΙΟΣ!E34,ΜΑΙΟΣ!E34,ΙΟΥΝΙΟΣ!E34,ΙΟΥΛΙΟΣ!E34,ΑΥΓΟΥΣΤΟΣ!E34,ΣΕΠΤΕΜΒΡΙΟΣ!E34,ΟΚΤΩΒΡΙΟΣ!E34,ΝΟΕΜΒΡΙΟΣ!E34,ΔΕΚΕΜΒΡΙΟΣ!E34)</f>
        <v>0</v>
      </c>
      <c r="F34" s="42">
        <f>SUM(ΙΑΝΟΥΑΡΙΟΣ!F34,ΦΕΒΡΟΥΑΡΙΟΣ!F34,ΜΑΡΤΙΟΣ!F34,ΑΠΡΙΛΙΟΣ!F34,ΜΑΙΟΣ!F34,ΙΟΥΝΙΟΣ!F34,ΙΟΥΛΙΟΣ!F34,ΑΥΓΟΥΣΤΟΣ!F34,ΣΕΠΤΕΜΒΡΙΟΣ!F34,ΟΚΤΩΒΡΙΟΣ!F34,ΝΟΕΜΒΡΙΟΣ!F34,ΔΕΚΕΜΒΡΙΟΣ!F34)</f>
        <v>0</v>
      </c>
      <c r="G34" s="42">
        <f>SUM(ΙΑΝΟΥΑΡΙΟΣ!G34,ΦΕΒΡΟΥΑΡΙΟΣ!G34,ΜΑΡΤΙΟΣ!G34,ΑΠΡΙΛΙΟΣ!G34,ΜΑΙΟΣ!G34,ΙΟΥΝΙΟΣ!G34,ΙΟΥΛΙΟΣ!G34,ΑΥΓΟΥΣΤΟΣ!G34,ΣΕΠΤΕΜΒΡΙΟΣ!G34,ΟΚΤΩΒΡΙΟΣ!G34,ΝΟΕΜΒΡΙΟΣ!G34,ΔΕΚΕΜΒΡΙΟΣ!G34)</f>
        <v>0</v>
      </c>
      <c r="H34" s="42">
        <f t="shared" si="0"/>
        <v>1914</v>
      </c>
      <c r="I34" s="42">
        <f t="shared" si="1"/>
        <v>52594</v>
      </c>
      <c r="J34" s="23">
        <f t="shared" si="2"/>
        <v>7.8508583030825075E-3</v>
      </c>
      <c r="K34" s="23">
        <f t="shared" si="3"/>
        <v>2.670033526450562E-3</v>
      </c>
    </row>
    <row r="35" spans="1:11" ht="15" customHeight="1">
      <c r="A35" s="38" t="s">
        <v>9</v>
      </c>
      <c r="B35" s="42">
        <f>SUM(ΙΑΝΟΥΑΡΙΟΣ!B35,ΦΕΒΡΟΥΑΡΙΟΣ!B35,ΜΑΡΤΙΟΣ!B35,ΑΠΡΙΛΙΟΣ!B35,ΜΑΙΟΣ!B35,ΙΟΥΝΙΟΣ!B35,ΙΟΥΛΙΟΣ!B35,ΑΥΓΟΥΣΤΟΣ!B35,ΣΕΠΤΕΜΒΡΙΟΣ!B35,ΟΚΤΩΒΡΙΟΣ!B35,ΝΟΕΜΒΡΙΟΣ!B35,ΔΕΚΕΜΒΡΙΟΣ!B35)</f>
        <v>8</v>
      </c>
      <c r="C35" s="42">
        <f>SUM(ΙΑΝΟΥΑΡΙΟΣ!C35,ΦΕΒΡΟΥΑΡΙΟΣ!C35,ΜΑΡΤΙΟΣ!C35,ΑΠΡΙΛΙΟΣ!C35,ΜΑΙΟΣ!C35,ΙΟΥΝΙΟΣ!C35,ΙΟΥΛΙΟΣ!C35,ΑΥΓΟΥΣΤΟΣ!C35,ΣΕΠΤΕΜΒΡΙΟΣ!C35,ΟΚΤΩΒΡΙΟΣ!C35,ΝΟΕΜΒΡΙΟΣ!C35,ΔΕΚΕΜΒΡΙΟΣ!C35)</f>
        <v>38</v>
      </c>
      <c r="D35" s="42">
        <f>SUM(ΙΑΝΟΥΑΡΙΟΣ!D35,ΦΕΒΡΟΥΑΡΙΟΣ!D35,ΜΑΡΤΙΟΣ!D35,ΑΠΡΙΛΙΟΣ!D35,ΜΑΙΟΣ!D35,ΙΟΥΝΙΟΣ!D35,ΙΟΥΛΙΟΣ!D35,ΑΥΓΟΥΣΤΟΣ!D35,ΣΕΠΤΕΜΒΡΙΟΣ!D35,ΟΚΤΩΒΡΙΟΣ!D35,ΝΟΕΜΒΡΙΟΣ!D35,ΔΕΚΕΜΒΡΙΟΣ!D35)</f>
        <v>0</v>
      </c>
      <c r="E35" s="42">
        <f>SUM(ΙΑΝΟΥΑΡΙΟΣ!E35,ΦΕΒΡΟΥΑΡΙΟΣ!E35,ΜΑΡΤΙΟΣ!E35,ΑΠΡΙΛΙΟΣ!E35,ΜΑΙΟΣ!E35,ΙΟΥΝΙΟΣ!E35,ΙΟΥΛΙΟΣ!E35,ΑΥΓΟΥΣΤΟΣ!E35,ΣΕΠΤΕΜΒΡΙΟΣ!E35,ΟΚΤΩΒΡΙΟΣ!E35,ΝΟΕΜΒΡΙΟΣ!E35,ΔΕΚΕΜΒΡΙΟΣ!E35)</f>
        <v>91</v>
      </c>
      <c r="F35" s="42">
        <f>SUM(ΙΑΝΟΥΑΡΙΟΣ!F35,ΦΕΒΡΟΥΑΡΙΟΣ!F35,ΜΑΡΤΙΟΣ!F35,ΑΠΡΙΛΙΟΣ!F35,ΜΑΙΟΣ!F35,ΙΟΥΝΙΟΣ!F35,ΙΟΥΛΙΟΣ!F35,ΑΥΓΟΥΣΤΟΣ!F35,ΣΕΠΤΕΜΒΡΙΟΣ!F35,ΟΚΤΩΒΡΙΟΣ!F35,ΝΟΕΜΒΡΙΟΣ!F35,ΔΕΚΕΜΒΡΙΟΣ!F35)</f>
        <v>5175</v>
      </c>
      <c r="G35" s="42">
        <f>SUM(ΙΑΝΟΥΑΡΙΟΣ!G35,ΦΕΒΡΟΥΑΡΙΟΣ!G35,ΜΑΡΤΙΟΣ!G35,ΑΠΡΙΛΙΟΣ!G35,ΜΑΙΟΣ!G35,ΙΟΥΝΙΟΣ!G35,ΙΟΥΛΙΟΣ!G35,ΑΥΓΟΥΣΤΟΣ!G35,ΣΕΠΤΕΜΒΡΙΟΣ!G35,ΟΚΤΩΒΡΙΟΣ!G35,ΝΟΕΜΒΡΙΟΣ!G35,ΔΕΚΕΜΒΡΙΟΣ!G35)</f>
        <v>5159</v>
      </c>
      <c r="H35" s="42">
        <f t="shared" si="0"/>
        <v>99</v>
      </c>
      <c r="I35" s="42">
        <f t="shared" si="1"/>
        <v>10372</v>
      </c>
      <c r="J35" s="23">
        <f t="shared" si="2"/>
        <v>4.0607887774564698E-4</v>
      </c>
      <c r="K35" s="23">
        <f t="shared" si="3"/>
        <v>5.2655412663697818E-4</v>
      </c>
    </row>
    <row r="36" spans="1:11" ht="15" customHeight="1">
      <c r="A36" s="38" t="s">
        <v>33</v>
      </c>
      <c r="B36" s="42">
        <f>SUM(ΙΑΝΟΥΑΡΙΟΣ!B36,ΦΕΒΡΟΥΑΡΙΟΣ!B36,ΜΑΡΤΙΟΣ!B36,ΑΠΡΙΛΙΟΣ!B36,ΜΑΙΟΣ!B36,ΙΟΥΝΙΟΣ!B36,ΙΟΥΛΙΟΣ!B36,ΑΥΓΟΥΣΤΟΣ!B36,ΣΕΠΤΕΜΒΡΙΟΣ!B36,ΟΚΤΩΒΡΙΟΣ!B36,ΝΟΕΜΒΡΙΟΣ!B36,ΔΕΚΕΜΒΡΙΟΣ!B36)</f>
        <v>2160</v>
      </c>
      <c r="C36" s="42">
        <f>SUM(ΙΑΝΟΥΑΡΙΟΣ!C36,ΦΕΒΡΟΥΑΡΙΟΣ!C36,ΜΑΡΤΙΟΣ!C36,ΑΠΡΙΛΙΟΣ!C36,ΜΑΙΟΣ!C36,ΙΟΥΝΙΟΣ!C36,ΙΟΥΛΙΟΣ!C36,ΑΥΓΟΥΣΤΟΣ!C36,ΣΕΠΤΕΜΒΡΙΟΣ!C36,ΟΚΤΩΒΡΙΟΣ!C36,ΝΟΕΜΒΡΙΟΣ!C36,ΔΕΚΕΜΒΡΙΟΣ!C36)</f>
        <v>46714</v>
      </c>
      <c r="D36" s="42">
        <f>SUM(ΙΑΝΟΥΑΡΙΟΣ!D36,ΦΕΒΡΟΥΑΡΙΟΣ!D36,ΜΑΡΤΙΟΣ!D36,ΑΠΡΙΛΙΟΣ!D36,ΜΑΙΟΣ!D36,ΙΟΥΝΙΟΣ!D36,ΙΟΥΛΙΟΣ!D36,ΑΥΓΟΥΣΤΟΣ!D36,ΣΕΠΤΕΜΒΡΙΟΣ!D36,ΟΚΤΩΒΡΙΟΣ!D36,ΝΟΕΜΒΡΙΟΣ!D36,ΔΕΚΕΜΒΡΙΟΣ!D36)</f>
        <v>52277</v>
      </c>
      <c r="E36" s="42">
        <f>SUM(ΙΑΝΟΥΑΡΙΟΣ!E36,ΦΕΒΡΟΥΑΡΙΟΣ!E36,ΜΑΡΤΙΟΣ!E36,ΑΠΡΙΛΙΟΣ!E36,ΜΑΙΟΣ!E36,ΙΟΥΝΙΟΣ!E36,ΙΟΥΛΙΟΣ!E36,ΑΥΓΟΥΣΤΟΣ!E36,ΣΕΠΤΕΜΒΡΙΟΣ!E36,ΟΚΤΩΒΡΙΟΣ!E36,ΝΟΕΜΒΡΙΟΣ!E36,ΔΕΚΕΜΒΡΙΟΣ!E36)</f>
        <v>0</v>
      </c>
      <c r="F36" s="42">
        <f>SUM(ΙΑΝΟΥΑΡΙΟΣ!F36,ΦΕΒΡΟΥΑΡΙΟΣ!F36,ΜΑΡΤΙΟΣ!F36,ΑΠΡΙΛΙΟΣ!F36,ΜΑΙΟΣ!F36,ΙΟΥΝΙΟΣ!F36,ΙΟΥΛΙΟΣ!F36,ΑΥΓΟΥΣΤΟΣ!F36,ΣΕΠΤΕΜΒΡΙΟΣ!F36,ΟΚΤΩΒΡΙΟΣ!F36,ΝΟΕΜΒΡΙΟΣ!F36,ΔΕΚΕΜΒΡΙΟΣ!F36)</f>
        <v>0</v>
      </c>
      <c r="G36" s="42">
        <f>SUM(ΙΑΝΟΥΑΡΙΟΣ!G36,ΦΕΒΡΟΥΑΡΙΟΣ!G36,ΜΑΡΤΙΟΣ!G36,ΑΠΡΙΛΙΟΣ!G36,ΜΑΙΟΣ!G36,ΙΟΥΝΙΟΣ!G36,ΙΟΥΛΙΟΣ!G36,ΑΥΓΟΥΣΤΟΣ!G36,ΣΕΠΤΕΜΒΡΙΟΣ!G36,ΟΚΤΩΒΡΙΟΣ!G36,ΝΟΕΜΒΡΙΟΣ!G36,ΔΕΚΕΜΒΡΙΟΣ!G36)</f>
        <v>0</v>
      </c>
      <c r="H36" s="42">
        <f t="shared" si="0"/>
        <v>2160</v>
      </c>
      <c r="I36" s="42">
        <f t="shared" si="1"/>
        <v>98991</v>
      </c>
      <c r="J36" s="23">
        <f t="shared" si="2"/>
        <v>8.8599027871777512E-3</v>
      </c>
      <c r="K36" s="23">
        <f t="shared" si="3"/>
        <v>5.0254646692943607E-3</v>
      </c>
    </row>
    <row r="37" spans="1:11" ht="15" customHeight="1">
      <c r="A37" s="38" t="s">
        <v>34</v>
      </c>
      <c r="B37" s="42">
        <f>SUM(ΙΑΝΟΥΑΡΙΟΣ!B37,ΦΕΒΡΟΥΑΡΙΟΣ!B37,ΜΑΡΤΙΟΣ!B37,ΑΠΡΙΛΙΟΣ!B37,ΜΑΙΟΣ!B37,ΙΟΥΝΙΟΣ!B37,ΙΟΥΛΙΟΣ!B37,ΑΥΓΟΥΣΤΟΣ!B37,ΣΕΠΤΕΜΒΡΙΟΣ!B37,ΟΚΤΩΒΡΙΟΣ!B37,ΝΟΕΜΒΡΙΟΣ!B37,ΔΕΚΕΜΒΡΙΟΣ!B37)</f>
        <v>4876</v>
      </c>
      <c r="C37" s="42">
        <f>SUM(ΙΑΝΟΥΑΡΙΟΣ!C37,ΦΕΒΡΟΥΑΡΙΟΣ!C37,ΜΑΡΤΙΟΣ!C37,ΑΠΡΙΛΙΟΣ!C37,ΜΑΙΟΣ!C37,ΙΟΥΝΙΟΣ!C37,ΙΟΥΛΙΟΣ!C37,ΑΥΓΟΥΣΤΟΣ!C37,ΣΕΠΤΕΜΒΡΙΟΣ!C37,ΟΚΤΩΒΡΙΟΣ!C37,ΝΟΕΜΒΡΙΟΣ!C37,ΔΕΚΕΜΒΡΙΟΣ!C37)</f>
        <v>176085</v>
      </c>
      <c r="D37" s="42">
        <f>SUM(ΙΑΝΟΥΑΡΙΟΣ!D37,ΦΕΒΡΟΥΑΡΙΟΣ!D37,ΜΑΡΤΙΟΣ!D37,ΑΠΡΙΛΙΟΣ!D37,ΜΑΙΟΣ!D37,ΙΟΥΝΙΟΣ!D37,ΙΟΥΛΙΟΣ!D37,ΑΥΓΟΥΣΤΟΣ!D37,ΣΕΠΤΕΜΒΡΙΟΣ!D37,ΟΚΤΩΒΡΙΟΣ!D37,ΝΟΕΜΒΡΙΟΣ!D37,ΔΕΚΕΜΒΡΙΟΣ!D37)</f>
        <v>174568</v>
      </c>
      <c r="E37" s="42">
        <f>SUM(ΙΑΝΟΥΑΡΙΟΣ!E37,ΦΕΒΡΟΥΑΡΙΟΣ!E37,ΜΑΡΤΙΟΣ!E37,ΑΠΡΙΛΙΟΣ!E37,ΜΑΙΟΣ!E37,ΙΟΥΝΙΟΣ!E37,ΙΟΥΛΙΟΣ!E37,ΑΥΓΟΥΣΤΟΣ!E37,ΣΕΠΤΕΜΒΡΙΟΣ!E37,ΟΚΤΩΒΡΙΟΣ!E37,ΝΟΕΜΒΡΙΟΣ!E37,ΔΕΚΕΜΒΡΙΟΣ!E37)</f>
        <v>9047</v>
      </c>
      <c r="F37" s="42">
        <f>SUM(ΙΑΝΟΥΑΡΙΟΣ!F37,ΦΕΒΡΟΥΑΡΙΟΣ!F37,ΜΑΡΤΙΟΣ!F37,ΑΠΡΙΛΙΟΣ!F37,ΜΑΙΟΣ!F37,ΙΟΥΝΙΟΣ!F37,ΙΟΥΛΙΟΣ!F37,ΑΥΓΟΥΣΤΟΣ!F37,ΣΕΠΤΕΜΒΡΙΟΣ!F37,ΟΚΤΩΒΡΙΟΣ!F37,ΝΟΕΜΒΡΙΟΣ!F37,ΔΕΚΕΜΒΡΙΟΣ!F37)</f>
        <v>585935</v>
      </c>
      <c r="G37" s="42">
        <f>SUM(ΙΑΝΟΥΑΡΙΟΣ!G37,ΦΕΒΡΟΥΑΡΙΟΣ!G37,ΜΑΡΤΙΟΣ!G37,ΑΠΡΙΛΙΟΣ!G37,ΜΑΙΟΣ!G37,ΙΟΥΝΙΟΣ!G37,ΙΟΥΛΙΟΣ!G37,ΑΥΓΟΥΣΤΟΣ!G37,ΣΕΠΤΕΜΒΡΙΟΣ!G37,ΟΚΤΩΒΡΙΟΣ!G37,ΝΟΕΜΒΡΙΟΣ!G37,ΔΕΚΕΜΒΡΙΟΣ!G37)</f>
        <v>584739</v>
      </c>
      <c r="H37" s="42">
        <f t="shared" si="0"/>
        <v>13923</v>
      </c>
      <c r="I37" s="42">
        <f t="shared" si="1"/>
        <v>1521327</v>
      </c>
      <c r="J37" s="23">
        <f t="shared" si="2"/>
        <v>5.7109456715683259E-2</v>
      </c>
      <c r="K37" s="23">
        <f t="shared" si="3"/>
        <v>7.7233032184174141E-2</v>
      </c>
    </row>
    <row r="38" spans="1:11" ht="15" customHeight="1">
      <c r="A38" s="38" t="s">
        <v>35</v>
      </c>
      <c r="B38" s="42">
        <f>SUM(ΙΑΝΟΥΑΡΙΟΣ!B38,ΦΕΒΡΟΥΑΡΙΟΣ!B38,ΜΑΡΤΙΟΣ!B38,ΑΠΡΙΛΙΟΣ!B38,ΜΑΙΟΣ!B38,ΙΟΥΝΙΟΣ!B38,ΙΟΥΛΙΟΣ!B38,ΑΥΓΟΥΣΤΟΣ!B38,ΣΕΠΤΕΜΒΡΙΟΣ!B38,ΟΚΤΩΒΡΙΟΣ!B38,ΝΟΕΜΒΡΙΟΣ!B38,ΔΕΚΕΜΒΡΙΟΣ!B38)</f>
        <v>2677</v>
      </c>
      <c r="C38" s="42">
        <f>SUM(ΙΑΝΟΥΑΡΙΟΣ!C38,ΦΕΒΡΟΥΑΡΙΟΣ!C38,ΜΑΡΤΙΟΣ!C38,ΑΠΡΙΛΙΟΣ!C38,ΜΑΙΟΣ!C38,ΙΟΥΝΙΟΣ!C38,ΙΟΥΛΙΟΣ!C38,ΑΥΓΟΥΣΤΟΣ!C38,ΣΕΠΤΕΜΒΡΙΟΣ!C38,ΟΚΤΩΒΡΙΟΣ!C38,ΝΟΕΜΒΡΙΟΣ!C38,ΔΕΚΕΜΒΡΙΟΣ!C38)</f>
        <v>48648</v>
      </c>
      <c r="D38" s="42">
        <f>SUM(ΙΑΝΟΥΑΡΙΟΣ!D38,ΦΕΒΡΟΥΑΡΙΟΣ!D38,ΜΑΡΤΙΟΣ!D38,ΑΠΡΙΛΙΟΣ!D38,ΜΑΙΟΣ!D38,ΙΟΥΝΙΟΣ!D38,ΙΟΥΛΙΟΣ!D38,ΑΥΓΟΥΣΤΟΣ!D38,ΣΕΠΤΕΜΒΡΙΟΣ!D38,ΟΚΤΩΒΡΙΟΣ!D38,ΝΟΕΜΒΡΙΟΣ!D38,ΔΕΚΕΜΒΡΙΟΣ!D38)</f>
        <v>50201</v>
      </c>
      <c r="E38" s="42">
        <f>SUM(ΙΑΝΟΥΑΡΙΟΣ!E38,ΦΕΒΡΟΥΑΡΙΟΣ!E38,ΜΑΡΤΙΟΣ!E38,ΑΠΡΙΛΙΟΣ!E38,ΜΑΙΟΣ!E38,ΙΟΥΝΙΟΣ!E38,ΙΟΥΛΙΟΣ!E38,ΑΥΓΟΥΣΤΟΣ!E38,ΣΕΠΤΕΜΒΡΙΟΣ!E38,ΟΚΤΩΒΡΙΟΣ!E38,ΝΟΕΜΒΡΙΟΣ!E38,ΔΕΚΕΜΒΡΙΟΣ!E38)</f>
        <v>393</v>
      </c>
      <c r="F38" s="42">
        <f>SUM(ΙΑΝΟΥΑΡΙΟΣ!F38,ΦΕΒΡΟΥΑΡΙΟΣ!F38,ΜΑΡΤΙΟΣ!F38,ΑΠΡΙΛΙΟΣ!F38,ΜΑΙΟΣ!F38,ΙΟΥΝΙΟΣ!F38,ΙΟΥΛΙΟΣ!F38,ΑΥΓΟΥΣΤΟΣ!F38,ΣΕΠΤΕΜΒΡΙΟΣ!F38,ΟΚΤΩΒΡΙΟΣ!F38,ΝΟΕΜΒΡΙΟΣ!F38,ΔΕΚΕΜΒΡΙΟΣ!F38)</f>
        <v>18598</v>
      </c>
      <c r="G38" s="42">
        <f>SUM(ΙΑΝΟΥΑΡΙΟΣ!G38,ΦΕΒΡΟΥΑΡΙΟΣ!G38,ΜΑΡΤΙΟΣ!G38,ΑΠΡΙΛΙΟΣ!G38,ΜΑΙΟΣ!G38,ΙΟΥΝΙΟΣ!G38,ΙΟΥΛΙΟΣ!G38,ΑΥΓΟΥΣΤΟΣ!G38,ΣΕΠΤΕΜΒΡΙΟΣ!G38,ΟΚΤΩΒΡΙΟΣ!G38,ΝΟΕΜΒΡΙΟΣ!G38,ΔΕΚΕΜΒΡΙΟΣ!G38)</f>
        <v>18995</v>
      </c>
      <c r="H38" s="42">
        <f t="shared" si="0"/>
        <v>3070</v>
      </c>
      <c r="I38" s="42">
        <f t="shared" si="1"/>
        <v>136442</v>
      </c>
      <c r="J38" s="23">
        <f t="shared" si="2"/>
        <v>1.2592547016960972E-2</v>
      </c>
      <c r="K38" s="23">
        <f t="shared" si="3"/>
        <v>6.9267352628810813E-3</v>
      </c>
    </row>
    <row r="39" spans="1:11" ht="15" customHeight="1">
      <c r="A39" s="38" t="s">
        <v>36</v>
      </c>
      <c r="B39" s="42">
        <f>SUM(ΙΑΝΟΥΑΡΙΟΣ!B39,ΦΕΒΡΟΥΑΡΙΟΣ!B39,ΜΑΡΤΙΟΣ!B39,ΑΠΡΙΛΙΟΣ!B39,ΜΑΙΟΣ!B39,ΙΟΥΝΙΟΣ!B39,ΙΟΥΛΙΟΣ!B39,ΑΥΓΟΥΣΤΟΣ!B39,ΣΕΠΤΕΜΒΡΙΟΣ!B39,ΟΚΤΩΒΡΙΟΣ!B39,ΝΟΕΜΒΡΙΟΣ!B39,ΔΕΚΕΜΒΡΙΟΣ!B39)</f>
        <v>4151</v>
      </c>
      <c r="C39" s="42">
        <f>SUM(ΙΑΝΟΥΑΡΙΟΣ!C39,ΦΕΒΡΟΥΑΡΙΟΣ!C39,ΜΑΡΤΙΟΣ!C39,ΑΠΡΙΛΙΟΣ!C39,ΜΑΙΟΣ!C39,ΙΟΥΝΙΟΣ!C39,ΙΟΥΛΙΟΣ!C39,ΑΥΓΟΥΣΤΟΣ!C39,ΣΕΠΤΕΜΒΡΙΟΣ!C39,ΟΚΤΩΒΡΙΟΣ!C39,ΝΟΕΜΒΡΙΟΣ!C39,ΔΕΚΕΜΒΡΙΟΣ!C39)</f>
        <v>138071</v>
      </c>
      <c r="D39" s="42">
        <f>SUM(ΙΑΝΟΥΑΡΙΟΣ!D39,ΦΕΒΡΟΥΑΡΙΟΣ!D39,ΜΑΡΤΙΟΣ!D39,ΑΠΡΙΛΙΟΣ!D39,ΜΑΙΟΣ!D39,ΙΟΥΝΙΟΣ!D39,ΙΟΥΛΙΟΣ!D39,ΑΥΓΟΥΣΤΟΣ!D39,ΣΕΠΤΕΜΒΡΙΟΣ!D39,ΟΚΤΩΒΡΙΟΣ!D39,ΝΟΕΜΒΡΙΟΣ!D39,ΔΕΚΕΜΒΡΙΟΣ!D39)</f>
        <v>144648</v>
      </c>
      <c r="E39" s="42">
        <f>SUM(ΙΑΝΟΥΑΡΙΟΣ!E39,ΦΕΒΡΟΥΑΡΙΟΣ!E39,ΜΑΡΤΙΟΣ!E39,ΑΠΡΙΛΙΟΣ!E39,ΜΑΙΟΣ!E39,ΙΟΥΝΙΟΣ!E39,ΙΟΥΛΙΟΣ!E39,ΑΥΓΟΥΣΤΟΣ!E39,ΣΕΠΤΕΜΒΡΙΟΣ!E39,ΟΚΤΩΒΡΙΟΣ!E39,ΝΟΕΜΒΡΙΟΣ!E39,ΔΕΚΕΜΒΡΙΟΣ!E39)</f>
        <v>2569</v>
      </c>
      <c r="F39" s="42">
        <f>SUM(ΙΑΝΟΥΑΡΙΟΣ!F39,ΦΕΒΡΟΥΑΡΙΟΣ!F39,ΜΑΡΤΙΟΣ!F39,ΑΠΡΙΛΙΟΣ!F39,ΜΑΙΟΣ!F39,ΙΟΥΝΙΟΣ!F39,ΙΟΥΛΙΟΣ!F39,ΑΥΓΟΥΣΤΟΣ!F39,ΣΕΠΤΕΜΒΡΙΟΣ!F39,ΟΚΤΩΒΡΙΟΣ!F39,ΝΟΕΜΒΡΙΟΣ!F39,ΔΕΚΕΜΒΡΙΟΣ!F39)</f>
        <v>140205</v>
      </c>
      <c r="G39" s="42">
        <f>SUM(ΙΑΝΟΥΑΡΙΟΣ!G39,ΦΕΒΡΟΥΑΡΙΟΣ!G39,ΜΑΡΤΙΟΣ!G39,ΑΠΡΙΛΙΟΣ!G39,ΜΑΙΟΣ!G39,ΙΟΥΝΙΟΣ!G39,ΙΟΥΛΙΟΣ!G39,ΑΥΓΟΥΣΤΟΣ!G39,ΣΕΠΤΕΜΒΡΙΟΣ!G39,ΟΚΤΩΒΡΙΟΣ!G39,ΝΟΕΜΒΡΙΟΣ!G39,ΔΕΚΕΜΒΡΙΟΣ!G39)</f>
        <v>140459</v>
      </c>
      <c r="H39" s="42">
        <f t="shared" si="0"/>
        <v>6720</v>
      </c>
      <c r="I39" s="42">
        <f t="shared" si="1"/>
        <v>563383</v>
      </c>
      <c r="J39" s="23">
        <f t="shared" si="2"/>
        <v>2.7564142004553007E-2</v>
      </c>
      <c r="K39" s="23">
        <f t="shared" si="3"/>
        <v>2.8601199723015877E-2</v>
      </c>
    </row>
    <row r="40" spans="1:11" ht="15" customHeight="1">
      <c r="A40" s="38" t="s">
        <v>37</v>
      </c>
      <c r="B40" s="42">
        <f>SUM(ΙΑΝΟΥΑΡΙΟΣ!B40,ΦΕΒΡΟΥΑΡΙΟΣ!B40,ΜΑΡΤΙΟΣ!B40,ΑΠΡΙΛΙΟΣ!B40,ΜΑΙΟΣ!B40,ΙΟΥΝΙΟΣ!B40,ΙΟΥΛΙΟΣ!B40,ΑΥΓΟΥΣΤΟΣ!B40,ΣΕΠΤΕΜΒΡΙΟΣ!B40,ΟΚΤΩΒΡΙΟΣ!B40,ΝΟΕΜΒΡΙΟΣ!B40,ΔΕΚΕΜΒΡΙΟΣ!B40)</f>
        <v>720</v>
      </c>
      <c r="C40" s="42">
        <f>SUM(ΙΑΝΟΥΑΡΙΟΣ!C40,ΦΕΒΡΟΥΑΡΙΟΣ!C40,ΜΑΡΤΙΟΣ!C40,ΑΠΡΙΛΙΟΣ!C40,ΜΑΙΟΣ!C40,ΙΟΥΝΙΟΣ!C40,ΙΟΥΛΙΟΣ!C40,ΑΥΓΟΥΣΤΟΣ!C40,ΣΕΠΤΕΜΒΡΙΟΣ!C40,ΟΚΤΩΒΡΙΟΣ!C40,ΝΟΕΜΒΡΙΟΣ!C40,ΔΕΚΕΜΒΡΙΟΣ!C40)</f>
        <v>5320</v>
      </c>
      <c r="D40" s="42">
        <f>SUM(ΙΑΝΟΥΑΡΙΟΣ!D40,ΦΕΒΡΟΥΑΡΙΟΣ!D40,ΜΑΡΤΙΟΣ!D40,ΑΠΡΙΛΙΟΣ!D40,ΜΑΙΟΣ!D40,ΙΟΥΝΙΟΣ!D40,ΙΟΥΛΙΟΣ!D40,ΑΥΓΟΥΣΤΟΣ!D40,ΣΕΠΤΕΜΒΡΙΟΣ!D40,ΟΚΤΩΒΡΙΟΣ!D40,ΝΟΕΜΒΡΙΟΣ!D40,ΔΕΚΕΜΒΡΙΟΣ!D40)</f>
        <v>5814</v>
      </c>
      <c r="E40" s="42">
        <f>SUM(ΙΑΝΟΥΑΡΙΟΣ!E40,ΦΕΒΡΟΥΑΡΙΟΣ!E40,ΜΑΡΤΙΟΣ!E40,ΑΠΡΙΛΙΟΣ!E40,ΜΑΙΟΣ!E40,ΙΟΥΝΙΟΣ!E40,ΙΟΥΛΙΟΣ!E40,ΑΥΓΟΥΣΤΟΣ!E40,ΣΕΠΤΕΜΒΡΙΟΣ!E40,ΟΚΤΩΒΡΙΟΣ!E40,ΝΟΕΜΒΡΙΟΣ!E40,ΔΕΚΕΜΒΡΙΟΣ!E40)</f>
        <v>0</v>
      </c>
      <c r="F40" s="42">
        <f>SUM(ΙΑΝΟΥΑΡΙΟΣ!F40,ΦΕΒΡΟΥΑΡΙΟΣ!F40,ΜΑΡΤΙΟΣ!F40,ΑΠΡΙΛΙΟΣ!F40,ΜΑΙΟΣ!F40,ΙΟΥΝΙΟΣ!F40,ΙΟΥΛΙΟΣ!F40,ΑΥΓΟΥΣΤΟΣ!F40,ΣΕΠΤΕΜΒΡΙΟΣ!F40,ΟΚΤΩΒΡΙΟΣ!F40,ΝΟΕΜΒΡΙΟΣ!F40,ΔΕΚΕΜΒΡΙΟΣ!F40)</f>
        <v>0</v>
      </c>
      <c r="G40" s="42">
        <f>SUM(ΙΑΝΟΥΑΡΙΟΣ!G40,ΦΕΒΡΟΥΑΡΙΟΣ!G40,ΜΑΡΤΙΟΣ!G40,ΑΠΡΙΛΙΟΣ!G40,ΜΑΙΟΣ!G40,ΙΟΥΝΙΟΣ!G40,ΙΟΥΛΙΟΣ!G40,ΑΥΓΟΥΣΤΟΣ!G40,ΣΕΠΤΕΜΒΡΙΟΣ!G40,ΟΚΤΩΒΡΙΟΣ!G40,ΝΟΕΜΒΡΙΟΣ!G40,ΔΕΚΕΜΒΡΙΟΣ!G40)</f>
        <v>0</v>
      </c>
      <c r="H40" s="42">
        <f t="shared" si="0"/>
        <v>720</v>
      </c>
      <c r="I40" s="42">
        <f t="shared" si="1"/>
        <v>11134</v>
      </c>
      <c r="J40" s="23">
        <f t="shared" si="2"/>
        <v>2.9533009290592504E-3</v>
      </c>
      <c r="K40" s="23">
        <f t="shared" si="3"/>
        <v>5.6523849267027721E-4</v>
      </c>
    </row>
    <row r="41" spans="1:11" ht="15" customHeight="1">
      <c r="A41" s="38" t="s">
        <v>38</v>
      </c>
      <c r="B41" s="42">
        <f>SUM(ΙΑΝΟΥΑΡΙΟΣ!B41,ΦΕΒΡΟΥΑΡΙΟΣ!B41,ΜΑΡΤΙΟΣ!B41,ΑΠΡΙΛΙΟΣ!B41,ΜΑΙΟΣ!B41,ΙΟΥΝΙΟΣ!B41,ΙΟΥΛΙΟΣ!B41,ΑΥΓΟΥΣΤΟΣ!B41,ΣΕΠΤΕΜΒΡΙΟΣ!B41,ΟΚΤΩΒΡΙΟΣ!B41,ΝΟΕΜΒΡΙΟΣ!B41,ΔΕΚΕΜΒΡΙΟΣ!B41)</f>
        <v>738</v>
      </c>
      <c r="C41" s="42">
        <f>SUM(ΙΑΝΟΥΑΡΙΟΣ!C41,ΦΕΒΡΟΥΑΡΙΟΣ!C41,ΜΑΡΤΙΟΣ!C41,ΑΠΡΙΛΙΟΣ!C41,ΜΑΙΟΣ!C41,ΙΟΥΝΙΟΣ!C41,ΙΟΥΛΙΟΣ!C41,ΑΥΓΟΥΣΤΟΣ!C41,ΣΕΠΤΕΜΒΡΙΟΣ!C41,ΟΚΤΩΒΡΙΟΣ!C41,ΝΟΕΜΒΡΙΟΣ!C41,ΔΕΚΕΜΒΡΙΟΣ!C41)</f>
        <v>9430</v>
      </c>
      <c r="D41" s="42">
        <f>SUM(ΙΑΝΟΥΑΡΙΟΣ!D41,ΦΕΒΡΟΥΑΡΙΟΣ!D41,ΜΑΡΤΙΟΣ!D41,ΑΠΡΙΛΙΟΣ!D41,ΜΑΙΟΣ!D41,ΙΟΥΝΙΟΣ!D41,ΙΟΥΛΙΟΣ!D41,ΑΥΓΟΥΣΤΟΣ!D41,ΣΕΠΤΕΜΒΡΙΟΣ!D41,ΟΚΤΩΒΡΙΟΣ!D41,ΝΟΕΜΒΡΙΟΣ!D41,ΔΕΚΕΜΒΡΙΟΣ!D41)</f>
        <v>9945</v>
      </c>
      <c r="E41" s="42">
        <f>SUM(ΙΑΝΟΥΑΡΙΟΣ!E41,ΦΕΒΡΟΥΑΡΙΟΣ!E41,ΜΑΡΤΙΟΣ!E41,ΑΠΡΙΛΙΟΣ!E41,ΜΑΙΟΣ!E41,ΙΟΥΝΙΟΣ!E41,ΙΟΥΛΙΟΣ!E41,ΑΥΓΟΥΣΤΟΣ!E41,ΣΕΠΤΕΜΒΡΙΟΣ!E41,ΟΚΤΩΒΡΙΟΣ!E41,ΝΟΕΜΒΡΙΟΣ!E41,ΔΕΚΕΜΒΡΙΟΣ!E41)</f>
        <v>703</v>
      </c>
      <c r="F41" s="42">
        <f>SUM(ΙΑΝΟΥΑΡΙΟΣ!F41,ΦΕΒΡΟΥΑΡΙΟΣ!F41,ΜΑΡΤΙΟΣ!F41,ΑΠΡΙΛΙΟΣ!F41,ΜΑΙΟΣ!F41,ΙΟΥΝΙΟΣ!F41,ΙΟΥΛΙΟΣ!F41,ΑΥΓΟΥΣΤΟΣ!F41,ΣΕΠΤΕΜΒΡΙΟΣ!F41,ΟΚΤΩΒΡΙΟΣ!F41,ΝΟΕΜΒΡΙΟΣ!F41,ΔΕΚΕΜΒΡΙΟΣ!F41)</f>
        <v>33539</v>
      </c>
      <c r="G41" s="42">
        <f>SUM(ΙΑΝΟΥΑΡΙΟΣ!G41,ΦΕΒΡΟΥΑΡΙΟΣ!G41,ΜΑΡΤΙΟΣ!G41,ΑΠΡΙΛΙΟΣ!G41,ΜΑΙΟΣ!G41,ΙΟΥΝΙΟΣ!G41,ΙΟΥΛΙΟΣ!G41,ΑΥΓΟΥΣΤΟΣ!G41,ΣΕΠΤΕΜΒΡΙΟΣ!G41,ΟΚΤΩΒΡΙΟΣ!G41,ΝΟΕΜΒΡΙΟΣ!G41,ΔΕΚΕΜΒΡΙΟΣ!G41)</f>
        <v>32815</v>
      </c>
      <c r="H41" s="42">
        <f t="shared" si="0"/>
        <v>1441</v>
      </c>
      <c r="I41" s="42">
        <f t="shared" si="1"/>
        <v>85729</v>
      </c>
      <c r="J41" s="23">
        <f t="shared" si="2"/>
        <v>5.9107036649644167E-3</v>
      </c>
      <c r="K41" s="23">
        <f t="shared" si="3"/>
        <v>4.3521942462843716E-3</v>
      </c>
    </row>
    <row r="42" spans="1:11" ht="15" customHeight="1">
      <c r="A42" s="38" t="s">
        <v>39</v>
      </c>
      <c r="B42" s="42">
        <f>SUM(ΙΑΝΟΥΑΡΙΟΣ!B42,ΦΕΒΡΟΥΑΡΙΟΣ!B42,ΜΑΡΤΙΟΣ!B42,ΑΠΡΙΛΙΟΣ!B42,ΜΑΙΟΣ!B42,ΙΟΥΝΙΟΣ!B42,ΙΟΥΛΙΟΣ!B42,ΑΥΓΟΥΣΤΟΣ!B42,ΣΕΠΤΕΜΒΡΙΟΣ!B42,ΟΚΤΩΒΡΙΟΣ!B42,ΝΟΕΜΒΡΙΟΣ!B42,ΔΕΚΕΜΒΡΙΟΣ!B42)</f>
        <v>631</v>
      </c>
      <c r="C42" s="42">
        <f>SUM(ΙΑΝΟΥΑΡΙΟΣ!C42,ΦΕΒΡΟΥΑΡΙΟΣ!C42,ΜΑΡΤΙΟΣ!C42,ΑΠΡΙΛΙΟΣ!C42,ΜΑΙΟΣ!C42,ΙΟΥΝΙΟΣ!C42,ΙΟΥΛΙΟΣ!C42,ΑΥΓΟΥΣΤΟΣ!C42,ΣΕΠΤΕΜΒΡΙΟΣ!C42,ΟΚΤΩΒΡΙΟΣ!C42,ΝΟΕΜΒΡΙΟΣ!C42,ΔΕΚΕΜΒΡΙΟΣ!C42)</f>
        <v>3030</v>
      </c>
      <c r="D42" s="42">
        <f>SUM(ΙΑΝΟΥΑΡΙΟΣ!D42,ΦΕΒΡΟΥΑΡΙΟΣ!D42,ΜΑΡΤΙΟΣ!D42,ΑΠΡΙΛΙΟΣ!D42,ΜΑΙΟΣ!D42,ΙΟΥΝΙΟΣ!D42,ΙΟΥΛΙΟΣ!D42,ΑΥΓΟΥΣΤΟΣ!D42,ΣΕΠΤΕΜΒΡΙΟΣ!D42,ΟΚΤΩΒΡΙΟΣ!D42,ΝΟΕΜΒΡΙΟΣ!D42,ΔΕΚΕΜΒΡΙΟΣ!D42)</f>
        <v>3840</v>
      </c>
      <c r="E42" s="42">
        <f>SUM(ΙΑΝΟΥΑΡΙΟΣ!E42,ΦΕΒΡΟΥΑΡΙΟΣ!E42,ΜΑΡΤΙΟΣ!E42,ΑΠΡΙΛΙΟΣ!E42,ΜΑΙΟΣ!E42,ΙΟΥΝΙΟΣ!E42,ΙΟΥΛΙΟΣ!E42,ΑΥΓΟΥΣΤΟΣ!E42,ΣΕΠΤΕΜΒΡΙΟΣ!E42,ΟΚΤΩΒΡΙΟΣ!E42,ΝΟΕΜΒΡΙΟΣ!E42,ΔΕΚΕΜΒΡΙΟΣ!E42)</f>
        <v>26</v>
      </c>
      <c r="F42" s="42">
        <f>SUM(ΙΑΝΟΥΑΡΙΟΣ!F42,ΦΕΒΡΟΥΑΡΙΟΣ!F42,ΜΑΡΤΙΟΣ!F42,ΑΠΡΙΛΙΟΣ!F42,ΜΑΙΟΣ!F42,ΙΟΥΝΙΟΣ!F42,ΙΟΥΛΙΟΣ!F42,ΑΥΓΟΥΣΤΟΣ!F42,ΣΕΠΤΕΜΒΡΙΟΣ!F42,ΟΚΤΩΒΡΙΟΣ!F42,ΝΟΕΜΒΡΙΟΣ!F42,ΔΕΚΕΜΒΡΙΟΣ!F42)</f>
        <v>950</v>
      </c>
      <c r="G42" s="42">
        <f>SUM(ΙΑΝΟΥΑΡΙΟΣ!G42,ΦΕΒΡΟΥΑΡΙΟΣ!G42,ΜΑΡΤΙΟΣ!G42,ΑΠΡΙΛΙΟΣ!G42,ΜΑΙΟΣ!G42,ΙΟΥΝΙΟΣ!G42,ΙΟΥΛΙΟΣ!G42,ΑΥΓΟΥΣΤΟΣ!G42,ΣΕΠΤΕΜΒΡΙΟΣ!G42,ΟΚΤΩΒΡΙΟΣ!G42,ΝΟΕΜΒΡΙΟΣ!G42,ΔΕΚΕΜΒΡΙΟΣ!G42)</f>
        <v>948</v>
      </c>
      <c r="H42" s="42">
        <f t="shared" si="0"/>
        <v>657</v>
      </c>
      <c r="I42" s="42">
        <f t="shared" si="1"/>
        <v>8768</v>
      </c>
      <c r="J42" s="23">
        <f t="shared" si="2"/>
        <v>2.6948870977665661E-3</v>
      </c>
      <c r="K42" s="23">
        <f t="shared" si="3"/>
        <v>4.4512404380572936E-4</v>
      </c>
    </row>
    <row r="43" spans="1:11" ht="15" customHeight="1">
      <c r="A43" s="38" t="s">
        <v>47</v>
      </c>
      <c r="B43" s="42">
        <f>SUM(ΙΑΝΟΥΑΡΙΟΣ!B43,ΦΕΒΡΟΥΑΡΙΟΣ!B43,ΜΑΡΤΙΟΣ!B43,ΑΠΡΙΛΙΟΣ!B43,ΜΑΙΟΣ!B43,ΙΟΥΝΙΟΣ!B43,ΙΟΥΛΙΟΣ!B43,ΑΥΓΟΥΣΤΟΣ!B43,ΣΕΠΤΕΜΒΡΙΟΣ!B43,ΟΚΤΩΒΡΙΟΣ!B43,ΝΟΕΜΒΡΙΟΣ!B43,ΔΕΚΕΜΒΡΙΟΣ!B43)</f>
        <v>490</v>
      </c>
      <c r="C43" s="42">
        <f>SUM(ΙΑΝΟΥΑΡΙΟΣ!C43,ΦΕΒΡΟΥΑΡΙΟΣ!C43,ΜΑΡΤΙΟΣ!C43,ΑΠΡΙΛΙΟΣ!C43,ΜΑΙΟΣ!C43,ΙΟΥΝΙΟΣ!C43,ΙΟΥΛΙΟΣ!C43,ΑΥΓΟΥΣΤΟΣ!C43,ΣΕΠΤΕΜΒΡΙΟΣ!C43,ΟΚΤΩΒΡΙΟΣ!C43,ΝΟΕΜΒΡΙΟΣ!C43,ΔΕΚΕΜΒΡΙΟΣ!C43)</f>
        <v>2875</v>
      </c>
      <c r="D43" s="42">
        <f>SUM(ΙΑΝΟΥΑΡΙΟΣ!D43,ΦΕΒΡΟΥΑΡΙΟΣ!D43,ΜΑΡΤΙΟΣ!D43,ΑΠΡΙΛΙΟΣ!D43,ΜΑΙΟΣ!D43,ΙΟΥΝΙΟΣ!D43,ΙΟΥΛΙΟΣ!D43,ΑΥΓΟΥΣΤΟΣ!D43,ΣΕΠΤΕΜΒΡΙΟΣ!D43,ΟΚΤΩΒΡΙΟΣ!D43,ΝΟΕΜΒΡΙΟΣ!D43,ΔΕΚΕΜΒΡΙΟΣ!D43)</f>
        <v>4520</v>
      </c>
      <c r="E43" s="42">
        <f>SUM(ΙΑΝΟΥΑΡΙΟΣ!E43,ΦΕΒΡΟΥΑΡΙΟΣ!E43,ΜΑΡΤΙΟΣ!E43,ΑΠΡΙΛΙΟΣ!E43,ΜΑΙΟΣ!E43,ΙΟΥΝΙΟΣ!E43,ΙΟΥΛΙΟΣ!E43,ΑΥΓΟΥΣΤΟΣ!E43,ΣΕΠΤΕΜΒΡΙΟΣ!E43,ΟΚΤΩΒΡΙΟΣ!E43,ΝΟΕΜΒΡΙΟΣ!E43,ΔΕΚΕΜΒΡΙΟΣ!E43)</f>
        <v>0</v>
      </c>
      <c r="F43" s="42">
        <f>SUM(ΙΑΝΟΥΑΡΙΟΣ!F43,ΦΕΒΡΟΥΑΡΙΟΣ!F43,ΜΑΡΤΙΟΣ!F43,ΑΠΡΙΛΙΟΣ!F43,ΜΑΙΟΣ!F43,ΙΟΥΝΙΟΣ!F43,ΙΟΥΛΙΟΣ!F43,ΑΥΓΟΥΣΤΟΣ!F43,ΣΕΠΤΕΜΒΡΙΟΣ!F43,ΟΚΤΩΒΡΙΟΣ!F43,ΝΟΕΜΒΡΙΟΣ!F43,ΔΕΚΕΜΒΡΙΟΣ!F43)</f>
        <v>0</v>
      </c>
      <c r="G43" s="42">
        <f>SUM(ΙΑΝΟΥΑΡΙΟΣ!G43,ΦΕΒΡΟΥΑΡΙΟΣ!G43,ΜΑΡΤΙΟΣ!G43,ΑΠΡΙΛΙΟΣ!G43,ΜΑΙΟΣ!G43,ΙΟΥΝΙΟΣ!G43,ΙΟΥΛΙΟΣ!G43,ΑΥΓΟΥΣΤΟΣ!G43,ΣΕΠΤΕΜΒΡΙΟΣ!G43,ΟΚΤΩΒΡΙΟΣ!G43,ΝΟΕΜΒΡΙΟΣ!G43,ΔΕΚΕΜΒΡΙΟΣ!G43)</f>
        <v>0</v>
      </c>
      <c r="H43" s="42">
        <f t="shared" si="0"/>
        <v>490</v>
      </c>
      <c r="I43" s="42">
        <f t="shared" si="1"/>
        <v>7395</v>
      </c>
      <c r="J43" s="23">
        <f t="shared" si="2"/>
        <v>2.0098853544986564E-3</v>
      </c>
      <c r="K43" s="23">
        <f t="shared" si="3"/>
        <v>3.7542111130740971E-4</v>
      </c>
    </row>
    <row r="44" spans="1:11" ht="15" customHeight="1">
      <c r="A44" s="38" t="s">
        <v>40</v>
      </c>
      <c r="B44" s="42">
        <f>SUM(ΙΑΝΟΥΑΡΙΟΣ!B44,ΦΕΒΡΟΥΑΡΙΟΣ!B44,ΜΑΡΤΙΟΣ!B44,ΑΠΡΙΛΙΟΣ!B44,ΜΑΙΟΣ!B44,ΙΟΥΝΙΟΣ!B44,ΙΟΥΛΙΟΣ!B44,ΑΥΓΟΥΣΤΟΣ!B44,ΣΕΠΤΕΜΒΡΙΟΣ!B44,ΟΚΤΩΒΡΙΟΣ!B44,ΝΟΕΜΒΡΙΟΣ!B44,ΔΕΚΕΜΒΡΙΟΣ!B44)</f>
        <v>3491</v>
      </c>
      <c r="C44" s="42">
        <f>SUM(ΙΑΝΟΥΑΡΙΟΣ!C44,ΦΕΒΡΟΥΑΡΙΟΣ!C44,ΜΑΡΤΙΟΣ!C44,ΑΠΡΙΛΙΟΣ!C44,ΜΑΙΟΣ!C44,ΙΟΥΝΙΟΣ!C44,ΙΟΥΛΙΟΣ!C44,ΑΥΓΟΥΣΤΟΣ!C44,ΣΕΠΤΕΜΒΡΙΟΣ!C44,ΟΚΤΩΒΡΙΟΣ!C44,ΝΟΕΜΒΡΙΟΣ!C44,ΔΕΚΕΜΒΡΙΟΣ!C44)</f>
        <v>145044</v>
      </c>
      <c r="D44" s="42">
        <f>SUM(ΙΑΝΟΥΑΡΙΟΣ!D44,ΦΕΒΡΟΥΑΡΙΟΣ!D44,ΜΑΡΤΙΟΣ!D44,ΑΠΡΙΛΙΟΣ!D44,ΜΑΙΟΣ!D44,ΙΟΥΝΙΟΣ!D44,ΙΟΥΛΙΟΣ!D44,ΑΥΓΟΥΣΤΟΣ!D44,ΣΕΠΤΕΜΒΡΙΟΣ!D44,ΟΚΤΩΒΡΙΟΣ!D44,ΝΟΕΜΒΡΙΟΣ!D44,ΔΕΚΕΜΒΡΙΟΣ!D44)</f>
        <v>149394</v>
      </c>
      <c r="E44" s="42">
        <f>SUM(ΙΑΝΟΥΑΡΙΟΣ!E44,ΦΕΒΡΟΥΑΡΙΟΣ!E44,ΜΑΡΤΙΟΣ!E44,ΑΠΡΙΛΙΟΣ!E44,ΜΑΙΟΣ!E44,ΙΟΥΝΙΟΣ!E44,ΙΟΥΛΙΟΣ!E44,ΑΥΓΟΥΣΤΟΣ!E44,ΣΕΠΤΕΜΒΡΙΟΣ!E44,ΟΚΤΩΒΡΙΟΣ!E44,ΝΟΕΜΒΡΙΟΣ!E44,ΔΕΚΕΜΒΡΙΟΣ!E44)</f>
        <v>3534</v>
      </c>
      <c r="F44" s="42">
        <f>SUM(ΙΑΝΟΥΑΡΙΟΣ!F44,ΦΕΒΡΟΥΑΡΙΟΣ!F44,ΜΑΡΤΙΟΣ!F44,ΑΠΡΙΛΙΟΣ!F44,ΜΑΙΟΣ!F44,ΙΟΥΝΙΟΣ!F44,ΙΟΥΛΙΟΣ!F44,ΑΥΓΟΥΣΤΟΣ!F44,ΣΕΠΤΕΜΒΡΙΟΣ!F44,ΟΚΤΩΒΡΙΟΣ!F44,ΝΟΕΜΒΡΙΟΣ!F44,ΔΕΚΕΜΒΡΙΟΣ!F44)</f>
        <v>201781</v>
      </c>
      <c r="G44" s="42">
        <f>SUM(ΙΑΝΟΥΑΡΙΟΣ!G44,ΦΕΒΡΟΥΑΡΙΟΣ!G44,ΜΑΡΤΙΟΣ!G44,ΑΠΡΙΛΙΟΣ!G44,ΜΑΙΟΣ!G44,ΙΟΥΝΙΟΣ!G44,ΙΟΥΛΙΟΣ!G44,ΑΥΓΟΥΣΤΟΣ!G44,ΣΕΠΤΕΜΒΡΙΟΣ!G44,ΟΚΤΩΒΡΙΟΣ!G44,ΝΟΕΜΒΡΙΟΣ!G44,ΔΕΚΕΜΒΡΙΟΣ!G44)</f>
        <v>200329</v>
      </c>
      <c r="H44" s="42">
        <f t="shared" si="0"/>
        <v>7025</v>
      </c>
      <c r="I44" s="42">
        <f t="shared" si="1"/>
        <v>696548</v>
      </c>
      <c r="J44" s="23">
        <f t="shared" si="2"/>
        <v>2.881519309255727E-2</v>
      </c>
      <c r="K44" s="23">
        <f t="shared" si="3"/>
        <v>3.5361571905199951E-2</v>
      </c>
    </row>
    <row r="45" spans="1:11" ht="15" customHeight="1">
      <c r="A45" s="38" t="s">
        <v>41</v>
      </c>
      <c r="B45" s="42">
        <f>SUM(ΙΑΝΟΥΑΡΙΟΣ!B45,ΦΕΒΡΟΥΑΡΙΟΣ!B45,ΜΑΡΤΙΟΣ!B45,ΑΠΡΙΛΙΟΣ!B45,ΜΑΙΟΣ!B45,ΙΟΥΝΙΟΣ!B45,ΙΟΥΛΙΟΣ!B45,ΑΥΓΟΥΣΤΟΣ!B45,ΣΕΠΤΕΜΒΡΙΟΣ!B45,ΟΚΤΩΒΡΙΟΣ!B45,ΝΟΕΜΒΡΙΟΣ!B45,ΔΕΚΕΜΒΡΙΟΣ!B45)</f>
        <v>3155</v>
      </c>
      <c r="C45" s="42">
        <f>SUM(ΙΑΝΟΥΑΡΙΟΣ!C45,ΦΕΒΡΟΥΑΡΙΟΣ!C45,ΜΑΡΤΙΟΣ!C45,ΑΠΡΙΛΙΟΣ!C45,ΜΑΙΟΣ!C45,ΙΟΥΝΙΟΣ!C45,ΙΟΥΛΙΟΣ!C45,ΑΥΓΟΥΣΤΟΣ!C45,ΣΕΠΤΕΜΒΡΙΟΣ!C45,ΟΚΤΩΒΡΙΟΣ!C45,ΝΟΕΜΒΡΙΟΣ!C45,ΔΕΚΕΜΒΡΙΟΣ!C45)</f>
        <v>59171</v>
      </c>
      <c r="D45" s="42">
        <f>SUM(ΙΑΝΟΥΑΡΙΟΣ!D45,ΦΕΒΡΟΥΑΡΙΟΣ!D45,ΜΑΡΤΙΟΣ!D45,ΑΠΡΙΛΙΟΣ!D45,ΜΑΙΟΣ!D45,ΙΟΥΝΙΟΣ!D45,ΙΟΥΛΙΟΣ!D45,ΑΥΓΟΥΣΤΟΣ!D45,ΣΕΠΤΕΜΒΡΙΟΣ!D45,ΟΚΤΩΒΡΙΟΣ!D45,ΝΟΕΜΒΡΙΟΣ!D45,ΔΕΚΕΜΒΡΙΟΣ!D45)</f>
        <v>63555</v>
      </c>
      <c r="E45" s="42">
        <f>SUM(ΙΑΝΟΥΑΡΙΟΣ!E45,ΦΕΒΡΟΥΑΡΙΟΣ!E45,ΜΑΡΤΙΟΣ!E45,ΑΠΡΙΛΙΟΣ!E45,ΜΑΙΟΣ!E45,ΙΟΥΝΙΟΣ!E45,ΙΟΥΛΙΟΣ!E45,ΑΥΓΟΥΣΤΟΣ!E45,ΣΕΠΤΕΜΒΡΙΟΣ!E45,ΟΚΤΩΒΡΙΟΣ!E45,ΝΟΕΜΒΡΙΟΣ!E45,ΔΕΚΕΜΒΡΙΟΣ!E45)</f>
        <v>9</v>
      </c>
      <c r="F45" s="42">
        <f>SUM(ΙΑΝΟΥΑΡΙΟΣ!F45,ΦΕΒΡΟΥΑΡΙΟΣ!F45,ΜΑΡΤΙΟΣ!F45,ΑΠΡΙΛΙΟΣ!F45,ΜΑΙΟΣ!F45,ΙΟΥΝΙΟΣ!F45,ΙΟΥΛΙΟΣ!F45,ΑΥΓΟΥΣΤΟΣ!F45,ΣΕΠΤΕΜΒΡΙΟΣ!F45,ΟΚΤΩΒΡΙΟΣ!F45,ΝΟΕΜΒΡΙΟΣ!F45,ΔΕΚΕΜΒΡΙΟΣ!F45)</f>
        <v>14</v>
      </c>
      <c r="G45" s="42">
        <f>SUM(ΙΑΝΟΥΑΡΙΟΣ!G45,ΦΕΒΡΟΥΑΡΙΟΣ!G45,ΜΑΡΤΙΟΣ!G45,ΑΠΡΙΛΙΟΣ!G45,ΜΑΙΟΣ!G45,ΙΟΥΝΙΟΣ!G45,ΙΟΥΛΙΟΣ!G45,ΑΥΓΟΥΣΤΟΣ!G45,ΣΕΠΤΕΜΒΡΙΟΣ!G45,ΟΚΤΩΒΡΙΟΣ!G45,ΝΟΕΜΒΡΙΟΣ!G45,ΔΕΚΕΜΒΡΙΟΣ!G45)</f>
        <v>2</v>
      </c>
      <c r="H45" s="42">
        <f t="shared" si="0"/>
        <v>3164</v>
      </c>
      <c r="I45" s="42">
        <f t="shared" si="1"/>
        <v>122742</v>
      </c>
      <c r="J45" s="23">
        <f t="shared" si="2"/>
        <v>1.297811686047704E-2</v>
      </c>
      <c r="K45" s="23">
        <f t="shared" si="3"/>
        <v>6.2312289444346296E-3</v>
      </c>
    </row>
    <row r="46" spans="1:11" ht="5.0999999999999996" customHeight="1">
      <c r="A46" s="12"/>
      <c r="B46" s="42"/>
      <c r="C46" s="42"/>
      <c r="D46" s="42"/>
      <c r="E46" s="42"/>
      <c r="F46" s="42"/>
      <c r="G46" s="42"/>
      <c r="H46" s="25"/>
      <c r="I46" s="25"/>
      <c r="J46" s="31"/>
      <c r="K46" s="31"/>
    </row>
    <row r="47" spans="1:11" ht="15" customHeight="1">
      <c r="A47" s="58" t="s">
        <v>2</v>
      </c>
      <c r="B47" s="59">
        <f>SUM(B7:B45)</f>
        <v>120547</v>
      </c>
      <c r="C47" s="59">
        <f t="shared" ref="C47:I47" si="4">SUM(C7:C45)</f>
        <v>3437773</v>
      </c>
      <c r="D47" s="60">
        <f t="shared" si="4"/>
        <v>3432488</v>
      </c>
      <c r="E47" s="59">
        <f t="shared" si="4"/>
        <v>123248</v>
      </c>
      <c r="F47" s="59">
        <f t="shared" si="4"/>
        <v>6380329</v>
      </c>
      <c r="G47" s="60">
        <f t="shared" si="4"/>
        <v>6447290</v>
      </c>
      <c r="H47" s="59">
        <f t="shared" si="4"/>
        <v>243795</v>
      </c>
      <c r="I47" s="60">
        <f t="shared" si="4"/>
        <v>19697880</v>
      </c>
      <c r="J47" s="61">
        <f>SUM(J7:J45)</f>
        <v>1</v>
      </c>
      <c r="K47" s="61">
        <f>SUM(K7:K45)</f>
        <v>1.0000000000000002</v>
      </c>
    </row>
    <row r="48" spans="1:11" ht="5.0999999999999996" customHeight="1">
      <c r="A48" s="16"/>
      <c r="B48" s="42"/>
      <c r="C48" s="42"/>
      <c r="D48" s="42"/>
      <c r="E48" s="42"/>
      <c r="F48" s="42"/>
      <c r="G48" s="42"/>
      <c r="H48" s="25"/>
      <c r="I48" s="25"/>
      <c r="J48" s="31"/>
      <c r="K48" s="31"/>
    </row>
    <row r="49" spans="1:11" ht="15" customHeight="1">
      <c r="A49" s="62" t="s">
        <v>77</v>
      </c>
      <c r="B49" s="42">
        <f>SUM(ΙΑΝΟΥΑΡΙΟΣ!B49,ΦΕΒΡΟΥΑΡΙΟΣ!B49,ΜΑΡΤΙΟΣ!B49,ΑΠΡΙΛΙΟΣ!B49,ΜΑΙΟΣ!B49,ΙΟΥΝΙΟΣ!B49,ΙΟΥΛΙΟΣ!B49,ΑΥΓΟΥΣΤΟΣ!B49,ΣΕΠΤΕΜΒΡΙΟΣ!B49,ΟΚΤΩΒΡΙΟΣ!B49,ΝΟΕΜΒΡΙΟΣ!B49,ΔΕΚΕΜΒΡΙΟΣ!B49)</f>
        <v>206255</v>
      </c>
      <c r="C49" s="42">
        <f>SUM(ΙΑΝΟΥΑΡΙΟΣ!C49,ΦΕΒΡΟΥΑΡΙΟΣ!C49,ΜΑΡΤΙΟΣ!C49,ΑΠΡΙΛΙΟΣ!C49,ΜΑΙΟΣ!C49,ΙΟΥΝΙΟΣ!C49,ΙΟΥΛΙΟΣ!C49,ΑΥΓΟΥΣΤΟΣ!C49,ΣΕΠΤΕΜΒΡΙΟΣ!C49,ΟΚΤΩΒΡΙΟΣ!C49,ΝΟΕΜΒΡΙΟΣ!C49,ΔΕΚΕΜΒΡΙΟΣ!C49)</f>
        <v>8512489</v>
      </c>
      <c r="D49" s="42">
        <f>SUM(ΙΑΝΟΥΑΡΙΟΣ!D49,ΦΕΒΡΟΥΑΡΙΟΣ!D49,ΜΑΡΤΙΟΣ!D49,ΑΠΡΙΛΙΟΣ!D49,ΜΑΙΟΣ!D49,ΙΟΥΝΙΟΣ!D49,ΙΟΥΛΙΟΣ!D49,ΑΥΓΟΥΣΤΟΣ!D49,ΣΕΠΤΕΜΒΡΙΟΣ!D49,ΟΚΤΩΒΡΙΟΣ!D49,ΝΟΕΜΒΡΙΟΣ!D49,ΔΕΚΕΜΒΡΙΟΣ!D49)</f>
        <v>8498552</v>
      </c>
      <c r="E49" s="42">
        <f>SUM(ΙΑΝΟΥΑΡΙΟΣ!E49,ΦΕΒΡΟΥΑΡΙΟΣ!E49,ΜΑΡΤΙΟΣ!E49,ΑΠΡΙΛΙΟΣ!E49,ΜΑΙΟΣ!E49,ΙΟΥΝΙΟΣ!E49,ΙΟΥΛΙΟΣ!E49,ΑΥΓΟΥΣΤΟΣ!E49,ΣΕΠΤΕΜΒΡΙΟΣ!E49,ΟΚΤΩΒΡΙΟΣ!E49,ΝΟΕΜΒΡΙΟΣ!E49,ΔΕΚΕΜΒΡΙΟΣ!E49)</f>
        <v>319900</v>
      </c>
      <c r="F49" s="42">
        <f>SUM(ΙΑΝΟΥΑΡΙΟΣ!F49,ΦΕΒΡΟΥΑΡΙΟΣ!F49,ΜΑΡΤΙΟΣ!F49,ΑΠΡΙΛΙΟΣ!F49,ΜΑΙΟΣ!F49,ΙΟΥΝΙΟΣ!F49,ΙΟΥΛΙΟΣ!F49,ΑΥΓΟΥΣΤΟΣ!F49,ΣΕΠΤΕΜΒΡΙΟΣ!F49,ΟΚΤΩΒΡΙΟΣ!F49,ΝΟΕΜΒΡΙΟΣ!F49,ΔΕΚΕΜΒΡΙΟΣ!F49)</f>
        <v>23606801</v>
      </c>
      <c r="G49" s="42">
        <f>SUM(ΙΑΝΟΥΑΡΙΟΣ!G49,ΦΕΒΡΟΥΑΡΙΟΣ!G49,ΜΑΡΤΙΟΣ!G49,ΑΠΡΙΛΙΟΣ!G49,ΜΑΙΟΣ!G49,ΙΟΥΝΙΟΣ!G49,ΙΟΥΛΙΟΣ!G49,ΑΥΓΟΥΣΤΟΣ!G49,ΣΕΠΤΕΜΒΡΙΟΣ!G49,ΟΚΤΩΒΡΙΟΣ!G49,ΝΟΕΜΒΡΙΟΣ!G49,ΔΕΚΕΜΒΡΙΟΣ!G49)</f>
        <v>23551163</v>
      </c>
      <c r="H49" s="42">
        <f>SUM(ΙΑΝΟΥΑΡΙΟΣ!H49,ΦΕΒΡΟΥΑΡΙΟΣ!H49,ΜΑΡΤΙΟΣ!H49,ΑΠΡΙΛΙΟΣ!H49,ΜΑΙΟΣ!H49,ΙΟΥΝΙΟΣ!H49,ΙΟΥΛΙΟΣ!H49,ΑΥΓΟΥΣΤΟΣ!H49,ΣΕΠΤΕΜΒΡΙΟΣ!H49,ΟΚΤΩΒΡΙΟΣ!H49,ΝΟΕΜΒΡΙΟΣ!H49,ΔΕΚΕΜΒΡΙΟΣ!H49)</f>
        <v>526155</v>
      </c>
      <c r="I49" s="42">
        <f>SUM(ΙΑΝΟΥΑΡΙΟΣ!I49,ΦΕΒΡΟΥΑΡΙΟΣ!I49,ΜΑΡΤΙΟΣ!I49,ΑΠΡΙΛΙΟΣ!I49,ΜΑΙΟΣ!I49,ΙΟΥΝΙΟΣ!I49,ΙΟΥΛΙΟΣ!I49,ΑΥΓΟΥΣΤΟΣ!I49,ΣΕΠΤΕΜΒΡΙΟΣ!I49,ΟΚΤΩΒΡΙΟΣ!I49,ΝΟΕΜΒΡΙΟΣ!I49,ΔΕΚΕΜΒΡΙΟΣ!I49)</f>
        <v>64169005</v>
      </c>
      <c r="J49" s="31"/>
      <c r="K49" s="31"/>
    </row>
    <row r="50" spans="1:11" ht="15" customHeight="1">
      <c r="A50" s="62" t="s">
        <v>78</v>
      </c>
      <c r="B50" s="42">
        <f>B47</f>
        <v>120547</v>
      </c>
      <c r="C50" s="42">
        <f t="shared" ref="C50:I50" si="5">C47</f>
        <v>3437773</v>
      </c>
      <c r="D50" s="42">
        <f t="shared" si="5"/>
        <v>3432488</v>
      </c>
      <c r="E50" s="42">
        <f t="shared" si="5"/>
        <v>123248</v>
      </c>
      <c r="F50" s="42">
        <f t="shared" si="5"/>
        <v>6380329</v>
      </c>
      <c r="G50" s="42">
        <f t="shared" si="5"/>
        <v>6447290</v>
      </c>
      <c r="H50" s="42">
        <f t="shared" si="5"/>
        <v>243795</v>
      </c>
      <c r="I50" s="42">
        <f t="shared" si="5"/>
        <v>19697880</v>
      </c>
      <c r="J50" s="31"/>
      <c r="K50" s="31"/>
    </row>
    <row r="51" spans="1:11" ht="15" customHeight="1">
      <c r="A51" s="62" t="s">
        <v>48</v>
      </c>
      <c r="B51" s="43">
        <f>(B50-B49)/B49</f>
        <v>-0.41554386560325812</v>
      </c>
      <c r="C51" s="43">
        <f t="shared" ref="C51:I51" si="6">(C50-C49)/C49</f>
        <v>-0.59614949282166474</v>
      </c>
      <c r="D51" s="43">
        <f t="shared" si="6"/>
        <v>-0.59610907834652305</v>
      </c>
      <c r="E51" s="43">
        <f t="shared" si="6"/>
        <v>-0.61472960300093782</v>
      </c>
      <c r="F51" s="43">
        <f t="shared" si="6"/>
        <v>-0.72972496358146954</v>
      </c>
      <c r="G51" s="43">
        <f t="shared" si="6"/>
        <v>-0.72624324327422807</v>
      </c>
      <c r="H51" s="43">
        <f t="shared" si="6"/>
        <v>-0.53664794594748699</v>
      </c>
      <c r="I51" s="43">
        <f t="shared" si="6"/>
        <v>-0.69303123836811864</v>
      </c>
      <c r="J51" s="31"/>
      <c r="K51" s="31"/>
    </row>
    <row r="52" spans="1:11" ht="15" customHeight="1">
      <c r="A52" s="9"/>
      <c r="B52" s="10"/>
      <c r="C52" s="10"/>
      <c r="D52" s="10"/>
      <c r="E52" s="10"/>
      <c r="F52" s="10"/>
      <c r="G52" s="10"/>
    </row>
    <row r="53" spans="1:11" ht="15" customHeight="1">
      <c r="A53" s="9"/>
      <c r="B53" s="25"/>
      <c r="C53" s="25"/>
      <c r="D53" s="25"/>
      <c r="E53" s="25"/>
      <c r="F53" s="25"/>
      <c r="G53" s="25"/>
    </row>
    <row r="54" spans="1:11" ht="15" customHeight="1">
      <c r="A54" s="9"/>
      <c r="B54" s="10"/>
      <c r="C54" s="10"/>
      <c r="D54" s="10"/>
      <c r="E54" s="10"/>
      <c r="F54" s="10"/>
      <c r="G54" s="10"/>
    </row>
    <row r="55" spans="1:11" ht="15" customHeight="1">
      <c r="A55" s="1"/>
    </row>
    <row r="56" spans="1:11">
      <c r="A56" s="1"/>
    </row>
    <row r="57" spans="1:11">
      <c r="E57" s="3"/>
      <c r="F57" s="3"/>
      <c r="G57" s="3"/>
    </row>
    <row r="59" spans="1:11">
      <c r="A59" s="4"/>
    </row>
    <row r="61" spans="1:11">
      <c r="A61" s="4"/>
    </row>
    <row r="62" spans="1:11">
      <c r="A62" s="4"/>
    </row>
    <row r="63" spans="1:11">
      <c r="A63" s="4"/>
      <c r="B63" s="5"/>
      <c r="C63" s="5"/>
      <c r="D63" s="5"/>
      <c r="E63" s="5"/>
      <c r="F63" s="5"/>
      <c r="G63" s="5"/>
    </row>
    <row r="66" spans="1:7">
      <c r="D66" s="2" t="s">
        <v>5</v>
      </c>
    </row>
    <row r="68" spans="1:7">
      <c r="C68" s="2" t="s">
        <v>5</v>
      </c>
    </row>
    <row r="69" spans="1:7">
      <c r="A69" s="2" t="s">
        <v>5</v>
      </c>
      <c r="D69" s="2" t="s">
        <v>5</v>
      </c>
    </row>
    <row r="73" spans="1:7">
      <c r="B73" s="81"/>
      <c r="C73" s="81"/>
      <c r="D73" s="81"/>
      <c r="E73" s="18"/>
      <c r="F73" s="81"/>
      <c r="G73" s="81"/>
    </row>
    <row r="74" spans="1:7">
      <c r="B74" s="81"/>
      <c r="C74" s="81"/>
      <c r="D74" s="81"/>
      <c r="E74" s="18"/>
      <c r="F74" s="81"/>
      <c r="G74" s="81"/>
    </row>
    <row r="75" spans="1:7">
      <c r="A75" s="4"/>
      <c r="B75" s="80"/>
      <c r="C75" s="80"/>
      <c r="D75" s="80"/>
      <c r="E75" s="19"/>
      <c r="F75" s="80"/>
      <c r="G75" s="80"/>
    </row>
    <row r="76" spans="1:7">
      <c r="A76" s="4"/>
      <c r="B76" s="80"/>
      <c r="C76" s="80"/>
      <c r="D76" s="80"/>
      <c r="E76" s="19"/>
      <c r="F76" s="80"/>
      <c r="G76" s="80"/>
    </row>
    <row r="77" spans="1:7">
      <c r="A77" s="4"/>
      <c r="B77" s="79"/>
      <c r="C77" s="79"/>
      <c r="D77" s="79"/>
      <c r="E77" s="17"/>
      <c r="F77" s="79"/>
      <c r="G77" s="79"/>
    </row>
  </sheetData>
  <mergeCells count="16">
    <mergeCell ref="B4:D4"/>
    <mergeCell ref="E4:G4"/>
    <mergeCell ref="J4:K4"/>
    <mergeCell ref="H4:I4"/>
    <mergeCell ref="B77:D77"/>
    <mergeCell ref="B76:D76"/>
    <mergeCell ref="F77:G77"/>
    <mergeCell ref="F73:G73"/>
    <mergeCell ref="F74:G74"/>
    <mergeCell ref="F76:G76"/>
    <mergeCell ref="B73:D73"/>
    <mergeCell ref="B75:D75"/>
    <mergeCell ref="B74:D74"/>
    <mergeCell ref="F75:G75"/>
    <mergeCell ref="C5:D5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8193" r:id="rId4"/>
  </oleObject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0"/>
  <sheetViews>
    <sheetView zoomScale="80" zoomScaleNormal="80" workbookViewId="0">
      <pane ySplit="6" topLeftCell="A7" activePane="bottomLeft" state="frozen"/>
      <selection pane="bottomLeft" activeCell="L1" sqref="L1"/>
    </sheetView>
  </sheetViews>
  <sheetFormatPr defaultColWidth="8.7109375" defaultRowHeight="12.75"/>
  <cols>
    <col min="1" max="1" width="38.5703125" style="2" customWidth="1"/>
    <col min="2" max="11" width="13.5703125" style="2" customWidth="1"/>
    <col min="12" max="16384" width="8.7109375" style="2"/>
  </cols>
  <sheetData>
    <row r="1" spans="1:11" ht="15" customHeight="1">
      <c r="A1" s="37" t="s">
        <v>63</v>
      </c>
      <c r="B1" s="11"/>
      <c r="C1" s="11"/>
      <c r="D1" s="11"/>
      <c r="E1" s="12"/>
      <c r="F1" s="53" t="s">
        <v>54</v>
      </c>
      <c r="G1"/>
      <c r="H1" s="13"/>
      <c r="I1" s="13"/>
    </row>
    <row r="2" spans="1:11" ht="15" customHeight="1">
      <c r="A2" s="37" t="s">
        <v>62</v>
      </c>
      <c r="B2" s="12"/>
      <c r="C2" s="12"/>
      <c r="D2" s="12"/>
      <c r="E2" s="12"/>
      <c r="F2" s="54" t="s">
        <v>66</v>
      </c>
      <c r="G2"/>
      <c r="H2" s="13"/>
      <c r="I2" s="13"/>
    </row>
    <row r="3" spans="1:11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1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1" ht="15" customHeight="1">
      <c r="A5" s="57" t="s">
        <v>46</v>
      </c>
      <c r="B5" s="56" t="s">
        <v>43</v>
      </c>
      <c r="C5" s="72" t="s">
        <v>1</v>
      </c>
      <c r="D5" s="73"/>
      <c r="E5" s="56" t="s">
        <v>43</v>
      </c>
      <c r="F5" s="72" t="s">
        <v>1</v>
      </c>
      <c r="G5" s="73"/>
      <c r="H5" s="56" t="s">
        <v>43</v>
      </c>
      <c r="I5" s="57" t="s">
        <v>1</v>
      </c>
      <c r="J5" s="56" t="s">
        <v>43</v>
      </c>
      <c r="K5" s="56" t="s">
        <v>1</v>
      </c>
    </row>
    <row r="6" spans="1:11" ht="15" customHeight="1">
      <c r="A6" s="47"/>
      <c r="B6" s="56" t="s">
        <v>50</v>
      </c>
      <c r="C6" s="56" t="s">
        <v>44</v>
      </c>
      <c r="D6" s="57" t="s">
        <v>45</v>
      </c>
      <c r="E6" s="56" t="s">
        <v>50</v>
      </c>
      <c r="F6" s="56" t="s">
        <v>44</v>
      </c>
      <c r="G6" s="57" t="s">
        <v>45</v>
      </c>
      <c r="H6" s="56" t="s">
        <v>50</v>
      </c>
      <c r="I6" s="57" t="s">
        <v>50</v>
      </c>
      <c r="J6" s="56" t="s">
        <v>50</v>
      </c>
      <c r="K6" s="56" t="s">
        <v>50</v>
      </c>
    </row>
    <row r="7" spans="1:11" ht="15" customHeight="1">
      <c r="A7" s="38" t="s">
        <v>42</v>
      </c>
      <c r="B7" s="25">
        <v>4953</v>
      </c>
      <c r="C7" s="25">
        <v>214539</v>
      </c>
      <c r="D7" s="25">
        <v>208854</v>
      </c>
      <c r="E7" s="25">
        <v>7445</v>
      </c>
      <c r="F7" s="25">
        <v>470062</v>
      </c>
      <c r="G7" s="25">
        <v>465375</v>
      </c>
      <c r="H7" s="25">
        <f t="shared" ref="H7:H45" si="0">B7+E7</f>
        <v>12398</v>
      </c>
      <c r="I7" s="25">
        <f t="shared" ref="I7:I45" si="1">C7+D7+F7+G7</f>
        <v>1358830</v>
      </c>
      <c r="J7" s="23">
        <f>H7/$H$47</f>
        <v>0.58976310531823806</v>
      </c>
      <c r="K7" s="23">
        <f>I7/$I$47</f>
        <v>0.63916547190330508</v>
      </c>
    </row>
    <row r="8" spans="1:11" ht="15" customHeight="1">
      <c r="A8" s="38" t="s">
        <v>7</v>
      </c>
      <c r="B8" s="25">
        <v>54</v>
      </c>
      <c r="C8" s="25">
        <v>128</v>
      </c>
      <c r="D8" s="25">
        <v>127</v>
      </c>
      <c r="E8" s="25">
        <v>3</v>
      </c>
      <c r="F8" s="25">
        <v>3</v>
      </c>
      <c r="G8" s="25">
        <v>6</v>
      </c>
      <c r="H8" s="25">
        <f t="shared" si="0"/>
        <v>57</v>
      </c>
      <c r="I8" s="25">
        <f t="shared" si="1"/>
        <v>264</v>
      </c>
      <c r="J8" s="23">
        <f t="shared" ref="J8:J45" si="2">H8/$H$47</f>
        <v>2.7114451526971742E-3</v>
      </c>
      <c r="K8" s="23">
        <f t="shared" ref="K8:K45" si="3">I8/$I$47</f>
        <v>1.2418012892155203E-4</v>
      </c>
    </row>
    <row r="9" spans="1:11" ht="15" customHeight="1">
      <c r="A9" s="38" t="s">
        <v>15</v>
      </c>
      <c r="B9" s="25">
        <v>210</v>
      </c>
      <c r="C9" s="25">
        <v>9512</v>
      </c>
      <c r="D9" s="25">
        <v>9897</v>
      </c>
      <c r="E9" s="25">
        <v>2</v>
      </c>
      <c r="F9" s="25">
        <v>2</v>
      </c>
      <c r="G9" s="25">
        <v>2</v>
      </c>
      <c r="H9" s="25">
        <f t="shared" si="0"/>
        <v>212</v>
      </c>
      <c r="I9" s="25">
        <f t="shared" si="1"/>
        <v>19413</v>
      </c>
      <c r="J9" s="23">
        <f t="shared" si="2"/>
        <v>1.0084673199505281E-2</v>
      </c>
      <c r="K9" s="23">
        <f t="shared" si="3"/>
        <v>9.131472889220036E-3</v>
      </c>
    </row>
    <row r="10" spans="1:11" ht="15" customHeight="1">
      <c r="A10" s="38" t="s">
        <v>6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f t="shared" si="0"/>
        <v>0</v>
      </c>
      <c r="I10" s="25">
        <f t="shared" si="1"/>
        <v>0</v>
      </c>
      <c r="J10" s="23">
        <f t="shared" si="2"/>
        <v>0</v>
      </c>
      <c r="K10" s="23">
        <f t="shared" si="3"/>
        <v>0</v>
      </c>
    </row>
    <row r="11" spans="1:11" ht="15" customHeight="1">
      <c r="A11" s="38" t="s">
        <v>8</v>
      </c>
      <c r="B11" s="25">
        <v>38</v>
      </c>
      <c r="C11" s="25">
        <v>153</v>
      </c>
      <c r="D11" s="25">
        <v>232</v>
      </c>
      <c r="E11" s="25">
        <v>0</v>
      </c>
      <c r="F11" s="25">
        <v>0</v>
      </c>
      <c r="G11" s="25">
        <v>0</v>
      </c>
      <c r="H11" s="25">
        <f t="shared" si="0"/>
        <v>38</v>
      </c>
      <c r="I11" s="25">
        <f t="shared" si="1"/>
        <v>385</v>
      </c>
      <c r="J11" s="23">
        <f t="shared" si="2"/>
        <v>1.8076301017981163E-3</v>
      </c>
      <c r="K11" s="23">
        <f t="shared" si="3"/>
        <v>1.8109602134393004E-4</v>
      </c>
    </row>
    <row r="12" spans="1:11" ht="15" customHeight="1">
      <c r="A12" s="38" t="s">
        <v>14</v>
      </c>
      <c r="B12" s="25">
        <v>84</v>
      </c>
      <c r="C12" s="25">
        <v>1288</v>
      </c>
      <c r="D12" s="25">
        <v>1289</v>
      </c>
      <c r="E12" s="25">
        <v>0</v>
      </c>
      <c r="F12" s="25">
        <v>0</v>
      </c>
      <c r="G12" s="25">
        <v>0</v>
      </c>
      <c r="H12" s="25">
        <f t="shared" si="0"/>
        <v>84</v>
      </c>
      <c r="I12" s="25">
        <f t="shared" si="1"/>
        <v>2577</v>
      </c>
      <c r="J12" s="23">
        <f t="shared" si="2"/>
        <v>3.995813909237941E-3</v>
      </c>
      <c r="K12" s="23">
        <f t="shared" si="3"/>
        <v>1.2121673948137862E-3</v>
      </c>
    </row>
    <row r="13" spans="1:11" ht="15" customHeight="1">
      <c r="A13" s="38" t="s">
        <v>13</v>
      </c>
      <c r="B13" s="25">
        <v>793</v>
      </c>
      <c r="C13" s="25">
        <v>46188</v>
      </c>
      <c r="D13" s="25">
        <v>45478</v>
      </c>
      <c r="E13" s="25">
        <v>163</v>
      </c>
      <c r="F13" s="25">
        <v>8324</v>
      </c>
      <c r="G13" s="25">
        <v>6907</v>
      </c>
      <c r="H13" s="25">
        <f t="shared" si="0"/>
        <v>956</v>
      </c>
      <c r="I13" s="25">
        <f t="shared" si="1"/>
        <v>106897</v>
      </c>
      <c r="J13" s="23">
        <f t="shared" si="2"/>
        <v>4.5476167824184191E-2</v>
      </c>
      <c r="K13" s="23">
        <f t="shared" si="3"/>
        <v>5.0282133489875556E-2</v>
      </c>
    </row>
    <row r="14" spans="1:11" ht="15" customHeight="1">
      <c r="A14" s="38" t="s">
        <v>12</v>
      </c>
      <c r="B14" s="25">
        <v>1295</v>
      </c>
      <c r="C14" s="25">
        <v>72695</v>
      </c>
      <c r="D14" s="25">
        <v>75510</v>
      </c>
      <c r="E14" s="25">
        <v>1691</v>
      </c>
      <c r="F14" s="25">
        <v>112386</v>
      </c>
      <c r="G14" s="25">
        <v>112875</v>
      </c>
      <c r="H14" s="25">
        <f t="shared" si="0"/>
        <v>2986</v>
      </c>
      <c r="I14" s="25">
        <f t="shared" si="1"/>
        <v>373466</v>
      </c>
      <c r="J14" s="23">
        <f t="shared" si="2"/>
        <v>0.14204167063076778</v>
      </c>
      <c r="K14" s="23">
        <f t="shared" si="3"/>
        <v>0.17567066677203164</v>
      </c>
    </row>
    <row r="15" spans="1:11" ht="15" customHeight="1">
      <c r="A15" s="38" t="s">
        <v>11</v>
      </c>
      <c r="B15" s="25">
        <v>60</v>
      </c>
      <c r="C15" s="25">
        <v>707</v>
      </c>
      <c r="D15" s="25">
        <v>847</v>
      </c>
      <c r="E15" s="25">
        <v>0</v>
      </c>
      <c r="F15" s="25">
        <v>0</v>
      </c>
      <c r="G15" s="25">
        <v>0</v>
      </c>
      <c r="H15" s="25">
        <f t="shared" si="0"/>
        <v>60</v>
      </c>
      <c r="I15" s="25">
        <f t="shared" si="1"/>
        <v>1554</v>
      </c>
      <c r="J15" s="23">
        <f t="shared" si="2"/>
        <v>2.8541527923128152E-3</v>
      </c>
      <c r="K15" s="23">
        <f t="shared" si="3"/>
        <v>7.3096939524277215E-4</v>
      </c>
    </row>
    <row r="16" spans="1:11" ht="15" customHeight="1">
      <c r="A16" s="38" t="s">
        <v>10</v>
      </c>
      <c r="B16" s="25">
        <v>140</v>
      </c>
      <c r="C16" s="25">
        <v>3561</v>
      </c>
      <c r="D16" s="25">
        <v>3844</v>
      </c>
      <c r="E16" s="25">
        <v>0</v>
      </c>
      <c r="F16" s="25">
        <v>0</v>
      </c>
      <c r="G16" s="25">
        <v>0</v>
      </c>
      <c r="H16" s="25">
        <f t="shared" si="0"/>
        <v>140</v>
      </c>
      <c r="I16" s="25">
        <f t="shared" si="1"/>
        <v>7405</v>
      </c>
      <c r="J16" s="23">
        <f t="shared" si="2"/>
        <v>6.6596898487299022E-3</v>
      </c>
      <c r="K16" s="23">
        <f t="shared" si="3"/>
        <v>3.4831585403942906E-3</v>
      </c>
    </row>
    <row r="17" spans="1:11" ht="15" customHeight="1">
      <c r="A17" s="38" t="s">
        <v>16</v>
      </c>
      <c r="B17" s="25">
        <v>74</v>
      </c>
      <c r="C17" s="25">
        <v>2255</v>
      </c>
      <c r="D17" s="25">
        <v>2301</v>
      </c>
      <c r="E17" s="25">
        <v>4</v>
      </c>
      <c r="F17" s="25">
        <v>8</v>
      </c>
      <c r="G17" s="25">
        <v>9</v>
      </c>
      <c r="H17" s="25">
        <f t="shared" si="0"/>
        <v>78</v>
      </c>
      <c r="I17" s="25">
        <f t="shared" si="1"/>
        <v>4573</v>
      </c>
      <c r="J17" s="23">
        <f t="shared" si="2"/>
        <v>3.7103986300066599E-3</v>
      </c>
      <c r="K17" s="23">
        <f t="shared" si="3"/>
        <v>2.1510444301449144E-3</v>
      </c>
    </row>
    <row r="18" spans="1:11" ht="15" customHeight="1">
      <c r="A18" s="38" t="s">
        <v>17</v>
      </c>
      <c r="B18" s="25">
        <v>33</v>
      </c>
      <c r="C18" s="25">
        <v>647</v>
      </c>
      <c r="D18" s="25">
        <v>689</v>
      </c>
      <c r="E18" s="25">
        <v>25</v>
      </c>
      <c r="F18" s="25">
        <v>327</v>
      </c>
      <c r="G18" s="25">
        <v>336</v>
      </c>
      <c r="H18" s="25">
        <f t="shared" si="0"/>
        <v>58</v>
      </c>
      <c r="I18" s="25">
        <f t="shared" si="1"/>
        <v>1999</v>
      </c>
      <c r="J18" s="23">
        <f t="shared" si="2"/>
        <v>2.759014365902388E-3</v>
      </c>
      <c r="K18" s="23">
        <f t="shared" si="3"/>
        <v>9.4028817315978215E-4</v>
      </c>
    </row>
    <row r="19" spans="1:11" ht="15" customHeight="1">
      <c r="A19" s="38" t="s">
        <v>4</v>
      </c>
      <c r="B19" s="25">
        <v>38</v>
      </c>
      <c r="C19" s="25">
        <v>154</v>
      </c>
      <c r="D19" s="25">
        <v>137</v>
      </c>
      <c r="E19" s="25">
        <v>0</v>
      </c>
      <c r="F19" s="25">
        <v>0</v>
      </c>
      <c r="G19" s="25">
        <v>0</v>
      </c>
      <c r="H19" s="25">
        <f t="shared" si="0"/>
        <v>38</v>
      </c>
      <c r="I19" s="25">
        <f t="shared" si="1"/>
        <v>291</v>
      </c>
      <c r="J19" s="23">
        <f t="shared" si="2"/>
        <v>1.8076301017981163E-3</v>
      </c>
      <c r="K19" s="23">
        <f t="shared" si="3"/>
        <v>1.3688036937943804E-4</v>
      </c>
    </row>
    <row r="20" spans="1:11" ht="15" customHeight="1">
      <c r="A20" s="38" t="s">
        <v>18</v>
      </c>
      <c r="B20" s="25">
        <v>106</v>
      </c>
      <c r="C20" s="25">
        <v>1436</v>
      </c>
      <c r="D20" s="25">
        <v>1448</v>
      </c>
      <c r="E20" s="25">
        <v>0</v>
      </c>
      <c r="F20" s="25">
        <v>0</v>
      </c>
      <c r="G20" s="25">
        <v>0</v>
      </c>
      <c r="H20" s="25">
        <f t="shared" si="0"/>
        <v>106</v>
      </c>
      <c r="I20" s="25">
        <f t="shared" si="1"/>
        <v>2884</v>
      </c>
      <c r="J20" s="23">
        <f t="shared" si="2"/>
        <v>5.0423365997526405E-3</v>
      </c>
      <c r="K20" s="23">
        <f t="shared" si="3"/>
        <v>1.3565738326127123E-3</v>
      </c>
    </row>
    <row r="21" spans="1:11" ht="15" customHeight="1">
      <c r="A21" s="38" t="s">
        <v>19</v>
      </c>
      <c r="B21" s="25">
        <v>26</v>
      </c>
      <c r="C21" s="25">
        <v>34</v>
      </c>
      <c r="D21" s="25">
        <v>49</v>
      </c>
      <c r="E21" s="25">
        <v>0</v>
      </c>
      <c r="F21" s="25">
        <v>0</v>
      </c>
      <c r="G21" s="25">
        <v>0</v>
      </c>
      <c r="H21" s="25">
        <f t="shared" si="0"/>
        <v>26</v>
      </c>
      <c r="I21" s="25">
        <f t="shared" si="1"/>
        <v>83</v>
      </c>
      <c r="J21" s="23">
        <f t="shared" si="2"/>
        <v>1.2367995433355532E-3</v>
      </c>
      <c r="K21" s="23">
        <f t="shared" si="3"/>
        <v>3.9041479926094011E-5</v>
      </c>
    </row>
    <row r="22" spans="1:11" ht="15" customHeight="1">
      <c r="A22" s="38" t="s">
        <v>20</v>
      </c>
      <c r="B22" s="25">
        <v>18</v>
      </c>
      <c r="C22" s="25">
        <v>40</v>
      </c>
      <c r="D22" s="25">
        <v>52</v>
      </c>
      <c r="E22" s="25">
        <v>0</v>
      </c>
      <c r="F22" s="25">
        <v>0</v>
      </c>
      <c r="G22" s="25">
        <v>0</v>
      </c>
      <c r="H22" s="25">
        <f t="shared" si="0"/>
        <v>18</v>
      </c>
      <c r="I22" s="25">
        <f t="shared" si="1"/>
        <v>92</v>
      </c>
      <c r="J22" s="23">
        <f t="shared" si="2"/>
        <v>8.5624583769384457E-4</v>
      </c>
      <c r="K22" s="23">
        <f t="shared" si="3"/>
        <v>4.3274893412056012E-5</v>
      </c>
    </row>
    <row r="23" spans="1:11" ht="15" customHeight="1">
      <c r="A23" s="38" t="s">
        <v>21</v>
      </c>
      <c r="B23" s="25">
        <v>26</v>
      </c>
      <c r="C23" s="25">
        <v>78</v>
      </c>
      <c r="D23" s="25">
        <v>158</v>
      </c>
      <c r="E23" s="25">
        <v>0</v>
      </c>
      <c r="F23" s="25">
        <v>0</v>
      </c>
      <c r="G23" s="25">
        <v>0</v>
      </c>
      <c r="H23" s="25">
        <f t="shared" si="0"/>
        <v>26</v>
      </c>
      <c r="I23" s="25">
        <f t="shared" si="1"/>
        <v>236</v>
      </c>
      <c r="J23" s="23">
        <f t="shared" si="2"/>
        <v>1.2367995433355532E-3</v>
      </c>
      <c r="K23" s="23">
        <f t="shared" si="3"/>
        <v>1.1100950918744802E-4</v>
      </c>
    </row>
    <row r="24" spans="1:11" ht="15" customHeight="1">
      <c r="A24" s="38" t="s">
        <v>22</v>
      </c>
      <c r="B24" s="25">
        <v>265</v>
      </c>
      <c r="C24" s="25">
        <v>10479</v>
      </c>
      <c r="D24" s="25">
        <v>10398</v>
      </c>
      <c r="E24" s="25">
        <v>27</v>
      </c>
      <c r="F24" s="25">
        <v>22</v>
      </c>
      <c r="G24" s="25">
        <v>182</v>
      </c>
      <c r="H24" s="25">
        <f t="shared" si="0"/>
        <v>292</v>
      </c>
      <c r="I24" s="25">
        <f t="shared" si="1"/>
        <v>21081</v>
      </c>
      <c r="J24" s="23">
        <f t="shared" si="2"/>
        <v>1.3890210255922367E-2</v>
      </c>
      <c r="K24" s="23">
        <f t="shared" si="3"/>
        <v>9.9160655219516607E-3</v>
      </c>
    </row>
    <row r="25" spans="1:11" ht="15" customHeight="1">
      <c r="A25" s="38" t="s">
        <v>23</v>
      </c>
      <c r="B25" s="25">
        <v>98</v>
      </c>
      <c r="C25" s="25">
        <v>1580</v>
      </c>
      <c r="D25" s="25">
        <v>1662</v>
      </c>
      <c r="E25" s="25">
        <v>0</v>
      </c>
      <c r="F25" s="25">
        <v>0</v>
      </c>
      <c r="G25" s="25">
        <v>0</v>
      </c>
      <c r="H25" s="25">
        <f t="shared" si="0"/>
        <v>98</v>
      </c>
      <c r="I25" s="25">
        <f t="shared" si="1"/>
        <v>3242</v>
      </c>
      <c r="J25" s="23">
        <f t="shared" si="2"/>
        <v>4.6617828941109317E-3</v>
      </c>
      <c r="K25" s="23">
        <f t="shared" si="3"/>
        <v>1.5249696134987563E-3</v>
      </c>
    </row>
    <row r="26" spans="1:11" ht="15" customHeight="1">
      <c r="A26" s="38" t="s">
        <v>24</v>
      </c>
      <c r="B26" s="25">
        <v>24</v>
      </c>
      <c r="C26" s="25">
        <v>113</v>
      </c>
      <c r="D26" s="25">
        <v>119</v>
      </c>
      <c r="E26" s="25">
        <v>0</v>
      </c>
      <c r="F26" s="25">
        <v>0</v>
      </c>
      <c r="G26" s="25">
        <v>0</v>
      </c>
      <c r="H26" s="25">
        <f t="shared" si="0"/>
        <v>24</v>
      </c>
      <c r="I26" s="25">
        <f t="shared" si="1"/>
        <v>232</v>
      </c>
      <c r="J26" s="23">
        <f t="shared" si="2"/>
        <v>1.141661116925126E-3</v>
      </c>
      <c r="K26" s="23">
        <f t="shared" si="3"/>
        <v>1.0912799208257602E-4</v>
      </c>
    </row>
    <row r="27" spans="1:11" ht="15" customHeight="1">
      <c r="A27" s="38" t="s">
        <v>25</v>
      </c>
      <c r="B27" s="25">
        <v>32</v>
      </c>
      <c r="C27" s="25">
        <v>518</v>
      </c>
      <c r="D27" s="25">
        <v>569</v>
      </c>
      <c r="E27" s="25">
        <v>0</v>
      </c>
      <c r="F27" s="25">
        <v>0</v>
      </c>
      <c r="G27" s="25">
        <v>0</v>
      </c>
      <c r="H27" s="25">
        <f t="shared" si="0"/>
        <v>32</v>
      </c>
      <c r="I27" s="25">
        <f t="shared" si="1"/>
        <v>1087</v>
      </c>
      <c r="J27" s="23">
        <f t="shared" si="2"/>
        <v>1.5222148225668348E-3</v>
      </c>
      <c r="K27" s="23">
        <f t="shared" si="3"/>
        <v>5.1130227324896614E-4</v>
      </c>
    </row>
    <row r="28" spans="1:11" ht="15" customHeight="1">
      <c r="A28" s="38" t="s">
        <v>26</v>
      </c>
      <c r="B28" s="25">
        <v>288</v>
      </c>
      <c r="C28" s="25">
        <v>8292</v>
      </c>
      <c r="D28" s="25">
        <v>8380</v>
      </c>
      <c r="E28" s="25">
        <v>0</v>
      </c>
      <c r="F28" s="25">
        <v>0</v>
      </c>
      <c r="G28" s="25">
        <v>0</v>
      </c>
      <c r="H28" s="25">
        <f t="shared" si="0"/>
        <v>288</v>
      </c>
      <c r="I28" s="25">
        <f t="shared" si="1"/>
        <v>16672</v>
      </c>
      <c r="J28" s="23">
        <f t="shared" si="2"/>
        <v>1.3699933403101513E-2</v>
      </c>
      <c r="K28" s="23">
        <f t="shared" si="3"/>
        <v>7.8421632931064984E-3</v>
      </c>
    </row>
    <row r="29" spans="1:11" ht="15" customHeight="1">
      <c r="A29" s="38" t="s">
        <v>27</v>
      </c>
      <c r="B29" s="25">
        <v>46</v>
      </c>
      <c r="C29" s="25">
        <v>343</v>
      </c>
      <c r="D29" s="25">
        <v>460</v>
      </c>
      <c r="E29" s="25">
        <v>0</v>
      </c>
      <c r="F29" s="25">
        <v>0</v>
      </c>
      <c r="G29" s="25">
        <v>0</v>
      </c>
      <c r="H29" s="25">
        <f t="shared" si="0"/>
        <v>46</v>
      </c>
      <c r="I29" s="25">
        <f t="shared" si="1"/>
        <v>803</v>
      </c>
      <c r="J29" s="23">
        <f t="shared" si="2"/>
        <v>2.1881838074398249E-3</v>
      </c>
      <c r="K29" s="23">
        <f t="shared" si="3"/>
        <v>3.7771455880305409E-4</v>
      </c>
    </row>
    <row r="30" spans="1:11" ht="15" customHeight="1">
      <c r="A30" s="38" t="s">
        <v>28</v>
      </c>
      <c r="B30" s="25">
        <v>176</v>
      </c>
      <c r="C30" s="25">
        <v>2627</v>
      </c>
      <c r="D30" s="25">
        <v>2487</v>
      </c>
      <c r="E30" s="25">
        <v>0</v>
      </c>
      <c r="F30" s="25">
        <v>0</v>
      </c>
      <c r="G30" s="25">
        <v>0</v>
      </c>
      <c r="H30" s="25">
        <f t="shared" si="0"/>
        <v>176</v>
      </c>
      <c r="I30" s="25">
        <f t="shared" si="1"/>
        <v>5114</v>
      </c>
      <c r="J30" s="23">
        <f t="shared" si="2"/>
        <v>8.3721815241175907E-3</v>
      </c>
      <c r="K30" s="23">
        <f t="shared" si="3"/>
        <v>2.4055196185788527E-3</v>
      </c>
    </row>
    <row r="31" spans="1:11" ht="15" customHeight="1">
      <c r="A31" s="38" t="s">
        <v>29</v>
      </c>
      <c r="B31" s="25">
        <v>64</v>
      </c>
      <c r="C31" s="25">
        <v>848</v>
      </c>
      <c r="D31" s="25">
        <v>1062</v>
      </c>
      <c r="E31" s="25">
        <v>0</v>
      </c>
      <c r="F31" s="25">
        <v>0</v>
      </c>
      <c r="G31" s="25">
        <v>0</v>
      </c>
      <c r="H31" s="25">
        <f t="shared" si="0"/>
        <v>64</v>
      </c>
      <c r="I31" s="25">
        <f t="shared" si="1"/>
        <v>1910</v>
      </c>
      <c r="J31" s="23">
        <f t="shared" si="2"/>
        <v>3.0444296451336695E-3</v>
      </c>
      <c r="K31" s="23">
        <f t="shared" si="3"/>
        <v>8.9842441757638015E-4</v>
      </c>
    </row>
    <row r="32" spans="1:11" ht="15" customHeight="1">
      <c r="A32" s="38" t="s">
        <v>30</v>
      </c>
      <c r="B32" s="25">
        <v>124</v>
      </c>
      <c r="C32" s="25">
        <v>3745</v>
      </c>
      <c r="D32" s="25">
        <v>4004</v>
      </c>
      <c r="E32" s="25">
        <v>10</v>
      </c>
      <c r="F32" s="25">
        <v>14</v>
      </c>
      <c r="G32" s="25">
        <v>11</v>
      </c>
      <c r="H32" s="25">
        <f t="shared" si="0"/>
        <v>134</v>
      </c>
      <c r="I32" s="25">
        <f t="shared" si="1"/>
        <v>7774</v>
      </c>
      <c r="J32" s="23">
        <f t="shared" si="2"/>
        <v>6.3742745694986202E-3</v>
      </c>
      <c r="K32" s="23">
        <f t="shared" si="3"/>
        <v>3.6567284933187328E-3</v>
      </c>
    </row>
    <row r="33" spans="1:11" ht="15" customHeight="1">
      <c r="A33" s="38" t="s">
        <v>31</v>
      </c>
      <c r="B33" s="25">
        <v>386</v>
      </c>
      <c r="C33" s="25">
        <v>12101</v>
      </c>
      <c r="D33" s="25">
        <v>12535</v>
      </c>
      <c r="E33" s="25">
        <v>6</v>
      </c>
      <c r="F33" s="25">
        <v>74</v>
      </c>
      <c r="G33" s="25">
        <v>93</v>
      </c>
      <c r="H33" s="25">
        <f t="shared" si="0"/>
        <v>392</v>
      </c>
      <c r="I33" s="25">
        <f t="shared" si="1"/>
        <v>24803</v>
      </c>
      <c r="J33" s="23">
        <f t="shared" si="2"/>
        <v>1.8647131576443727E-2</v>
      </c>
      <c r="K33" s="23">
        <f t="shared" si="3"/>
        <v>1.1666817188035056E-2</v>
      </c>
    </row>
    <row r="34" spans="1:11" ht="15" customHeight="1">
      <c r="A34" s="38" t="s">
        <v>32</v>
      </c>
      <c r="B34" s="25">
        <v>96</v>
      </c>
      <c r="C34" s="25">
        <v>1379</v>
      </c>
      <c r="D34" s="25">
        <v>1502</v>
      </c>
      <c r="E34" s="25">
        <v>0</v>
      </c>
      <c r="F34" s="25">
        <v>0</v>
      </c>
      <c r="G34" s="25">
        <v>0</v>
      </c>
      <c r="H34" s="25">
        <f t="shared" si="0"/>
        <v>96</v>
      </c>
      <c r="I34" s="25">
        <f t="shared" si="1"/>
        <v>2881</v>
      </c>
      <c r="J34" s="23">
        <f t="shared" si="2"/>
        <v>4.5666444677005041E-3</v>
      </c>
      <c r="K34" s="23">
        <f t="shared" si="3"/>
        <v>1.3551626947840582E-3</v>
      </c>
    </row>
    <row r="35" spans="1:11" ht="15" customHeight="1">
      <c r="A35" s="38" t="s">
        <v>9</v>
      </c>
      <c r="B35" s="25">
        <v>0</v>
      </c>
      <c r="C35" s="25">
        <v>0</v>
      </c>
      <c r="D35" s="25">
        <v>0</v>
      </c>
      <c r="E35" s="25">
        <v>2</v>
      </c>
      <c r="F35" s="25">
        <v>2</v>
      </c>
      <c r="G35" s="25">
        <v>2</v>
      </c>
      <c r="H35" s="25">
        <f t="shared" si="0"/>
        <v>2</v>
      </c>
      <c r="I35" s="25">
        <f t="shared" si="1"/>
        <v>4</v>
      </c>
      <c r="J35" s="23">
        <f t="shared" si="2"/>
        <v>9.5138426410427173E-5</v>
      </c>
      <c r="K35" s="23">
        <f t="shared" si="3"/>
        <v>1.8815171048720004E-6</v>
      </c>
    </row>
    <row r="36" spans="1:11" ht="15" customHeight="1">
      <c r="A36" s="38" t="s">
        <v>33</v>
      </c>
      <c r="B36" s="25">
        <v>92</v>
      </c>
      <c r="C36" s="25">
        <v>2234</v>
      </c>
      <c r="D36" s="25">
        <v>2520</v>
      </c>
      <c r="E36" s="25">
        <v>0</v>
      </c>
      <c r="F36" s="25">
        <v>0</v>
      </c>
      <c r="G36" s="25">
        <v>0</v>
      </c>
      <c r="H36" s="25">
        <f t="shared" si="0"/>
        <v>92</v>
      </c>
      <c r="I36" s="25">
        <f t="shared" si="1"/>
        <v>4754</v>
      </c>
      <c r="J36" s="23">
        <f t="shared" si="2"/>
        <v>4.3763676148796497E-3</v>
      </c>
      <c r="K36" s="23">
        <f t="shared" si="3"/>
        <v>2.2361830791403723E-3</v>
      </c>
    </row>
    <row r="37" spans="1:11" ht="15" customHeight="1">
      <c r="A37" s="38" t="s">
        <v>34</v>
      </c>
      <c r="B37" s="25">
        <v>442</v>
      </c>
      <c r="C37" s="25">
        <v>24399</v>
      </c>
      <c r="D37" s="25">
        <v>23471</v>
      </c>
      <c r="E37" s="25">
        <v>3</v>
      </c>
      <c r="F37" s="25">
        <v>0</v>
      </c>
      <c r="G37" s="25">
        <v>1</v>
      </c>
      <c r="H37" s="25">
        <f t="shared" si="0"/>
        <v>445</v>
      </c>
      <c r="I37" s="25">
        <f t="shared" si="1"/>
        <v>47871</v>
      </c>
      <c r="J37" s="23">
        <f t="shared" si="2"/>
        <v>2.1168299876320046E-2</v>
      </c>
      <c r="K37" s="23">
        <f t="shared" si="3"/>
        <v>2.2517526331831884E-2</v>
      </c>
    </row>
    <row r="38" spans="1:11" ht="15" customHeight="1">
      <c r="A38" s="38" t="s">
        <v>35</v>
      </c>
      <c r="B38" s="25">
        <v>246</v>
      </c>
      <c r="C38" s="25">
        <v>5663</v>
      </c>
      <c r="D38" s="25">
        <v>5912</v>
      </c>
      <c r="E38" s="25">
        <v>0</v>
      </c>
      <c r="F38" s="25">
        <v>0</v>
      </c>
      <c r="G38" s="25">
        <v>0</v>
      </c>
      <c r="H38" s="25">
        <f t="shared" si="0"/>
        <v>246</v>
      </c>
      <c r="I38" s="25">
        <f t="shared" si="1"/>
        <v>11575</v>
      </c>
      <c r="J38" s="23">
        <f t="shared" si="2"/>
        <v>1.1702026448482542E-2</v>
      </c>
      <c r="K38" s="23">
        <f t="shared" si="3"/>
        <v>5.444640122223351E-3</v>
      </c>
    </row>
    <row r="39" spans="1:11" ht="15" customHeight="1">
      <c r="A39" s="38" t="s">
        <v>36</v>
      </c>
      <c r="B39" s="25">
        <v>379</v>
      </c>
      <c r="C39" s="25">
        <v>13649</v>
      </c>
      <c r="D39" s="25">
        <v>14819</v>
      </c>
      <c r="E39" s="25">
        <v>7</v>
      </c>
      <c r="F39" s="25">
        <v>279</v>
      </c>
      <c r="G39" s="25">
        <v>8</v>
      </c>
      <c r="H39" s="25">
        <f t="shared" si="0"/>
        <v>386</v>
      </c>
      <c r="I39" s="25">
        <f t="shared" si="1"/>
        <v>28755</v>
      </c>
      <c r="J39" s="23">
        <f t="shared" si="2"/>
        <v>1.8361716297212446E-2</v>
      </c>
      <c r="K39" s="23">
        <f t="shared" si="3"/>
        <v>1.3525756087648593E-2</v>
      </c>
    </row>
    <row r="40" spans="1:11" ht="15" customHeight="1">
      <c r="A40" s="38" t="s">
        <v>37</v>
      </c>
      <c r="B40" s="25">
        <v>62</v>
      </c>
      <c r="C40" s="25">
        <v>494</v>
      </c>
      <c r="D40" s="25">
        <v>521</v>
      </c>
      <c r="E40" s="25">
        <v>0</v>
      </c>
      <c r="F40" s="25">
        <v>0</v>
      </c>
      <c r="G40" s="25">
        <v>0</v>
      </c>
      <c r="H40" s="25">
        <f t="shared" si="0"/>
        <v>62</v>
      </c>
      <c r="I40" s="25">
        <f t="shared" si="1"/>
        <v>1015</v>
      </c>
      <c r="J40" s="23">
        <f t="shared" si="2"/>
        <v>2.9492912187232424E-3</v>
      </c>
      <c r="K40" s="23">
        <f t="shared" si="3"/>
        <v>4.7743496536127009E-4</v>
      </c>
    </row>
    <row r="41" spans="1:11" ht="15" customHeight="1">
      <c r="A41" s="38" t="s">
        <v>38</v>
      </c>
      <c r="B41" s="25">
        <v>44</v>
      </c>
      <c r="C41" s="25">
        <v>545</v>
      </c>
      <c r="D41" s="25">
        <v>543</v>
      </c>
      <c r="E41" s="25">
        <v>2</v>
      </c>
      <c r="F41" s="25">
        <v>6</v>
      </c>
      <c r="G41" s="25">
        <v>6</v>
      </c>
      <c r="H41" s="25">
        <f t="shared" si="0"/>
        <v>46</v>
      </c>
      <c r="I41" s="25">
        <f t="shared" si="1"/>
        <v>1100</v>
      </c>
      <c r="J41" s="23">
        <f t="shared" si="2"/>
        <v>2.1881838074398249E-3</v>
      </c>
      <c r="K41" s="23">
        <f t="shared" si="3"/>
        <v>5.1741720383980012E-4</v>
      </c>
    </row>
    <row r="42" spans="1:11" ht="15" customHeight="1">
      <c r="A42" s="38" t="s">
        <v>39</v>
      </c>
      <c r="B42" s="25">
        <v>46</v>
      </c>
      <c r="C42" s="25">
        <v>219</v>
      </c>
      <c r="D42" s="25">
        <v>200</v>
      </c>
      <c r="E42" s="25">
        <v>0</v>
      </c>
      <c r="F42" s="25">
        <v>0</v>
      </c>
      <c r="G42" s="25">
        <v>0</v>
      </c>
      <c r="H42" s="25">
        <f t="shared" si="0"/>
        <v>46</v>
      </c>
      <c r="I42" s="25">
        <f t="shared" si="1"/>
        <v>419</v>
      </c>
      <c r="J42" s="23">
        <f t="shared" si="2"/>
        <v>2.1881838074398249E-3</v>
      </c>
      <c r="K42" s="23">
        <f t="shared" si="3"/>
        <v>1.9708891673534204E-4</v>
      </c>
    </row>
    <row r="43" spans="1:11" ht="15" customHeight="1">
      <c r="A43" s="38" t="s">
        <v>47</v>
      </c>
      <c r="B43" s="25">
        <v>40</v>
      </c>
      <c r="C43" s="25">
        <v>270</v>
      </c>
      <c r="D43" s="25">
        <v>420</v>
      </c>
      <c r="E43" s="25">
        <v>0</v>
      </c>
      <c r="F43" s="25">
        <v>0</v>
      </c>
      <c r="G43" s="25">
        <v>0</v>
      </c>
      <c r="H43" s="25">
        <f t="shared" si="0"/>
        <v>40</v>
      </c>
      <c r="I43" s="25">
        <f t="shared" si="1"/>
        <v>690</v>
      </c>
      <c r="J43" s="23">
        <f t="shared" si="2"/>
        <v>1.9027685282085435E-3</v>
      </c>
      <c r="K43" s="23">
        <f t="shared" si="3"/>
        <v>3.2456170059042005E-4</v>
      </c>
    </row>
    <row r="44" spans="1:11" ht="15" customHeight="1">
      <c r="A44" s="38" t="s">
        <v>40</v>
      </c>
      <c r="B44" s="25">
        <v>392</v>
      </c>
      <c r="C44" s="25">
        <v>22571</v>
      </c>
      <c r="D44" s="25">
        <v>22019</v>
      </c>
      <c r="E44" s="25">
        <v>22</v>
      </c>
      <c r="F44" s="25">
        <v>1468</v>
      </c>
      <c r="G44" s="25">
        <v>1543</v>
      </c>
      <c r="H44" s="25">
        <f t="shared" si="0"/>
        <v>414</v>
      </c>
      <c r="I44" s="25">
        <f t="shared" si="1"/>
        <v>47601</v>
      </c>
      <c r="J44" s="23">
        <f t="shared" si="2"/>
        <v>1.9693654266958426E-2</v>
      </c>
      <c r="K44" s="23">
        <f t="shared" si="3"/>
        <v>2.2390523927253023E-2</v>
      </c>
    </row>
    <row r="45" spans="1:11" ht="15" customHeight="1">
      <c r="A45" s="38" t="s">
        <v>41</v>
      </c>
      <c r="B45" s="25">
        <v>320</v>
      </c>
      <c r="C45" s="25">
        <v>7514</v>
      </c>
      <c r="D45" s="25">
        <v>8098</v>
      </c>
      <c r="E45" s="25">
        <v>0</v>
      </c>
      <c r="F45" s="25">
        <v>0</v>
      </c>
      <c r="G45" s="25">
        <v>0</v>
      </c>
      <c r="H45" s="25">
        <f t="shared" si="0"/>
        <v>320</v>
      </c>
      <c r="I45" s="25">
        <f t="shared" si="1"/>
        <v>15612</v>
      </c>
      <c r="J45" s="23">
        <f t="shared" si="2"/>
        <v>1.5222148225668348E-2</v>
      </c>
      <c r="K45" s="23">
        <f t="shared" si="3"/>
        <v>7.3435612603154178E-3</v>
      </c>
    </row>
    <row r="46" spans="1:11" ht="5.0999999999999996" customHeight="1">
      <c r="A46" s="12"/>
      <c r="B46" s="32"/>
      <c r="C46" s="25"/>
      <c r="D46" s="25"/>
      <c r="E46" s="25"/>
      <c r="F46" s="25"/>
      <c r="G46" s="25"/>
      <c r="H46" s="25"/>
      <c r="I46" s="25"/>
    </row>
    <row r="47" spans="1:11" ht="15" customHeight="1">
      <c r="A47" s="58" t="s">
        <v>2</v>
      </c>
      <c r="B47" s="59">
        <f>SUM(B7:B45)</f>
        <v>11610</v>
      </c>
      <c r="C47" s="59">
        <f t="shared" ref="C47:G47" si="4">SUM(C7:C45)</f>
        <v>472998</v>
      </c>
      <c r="D47" s="60">
        <f t="shared" si="4"/>
        <v>472613</v>
      </c>
      <c r="E47" s="59">
        <f t="shared" si="4"/>
        <v>9412</v>
      </c>
      <c r="F47" s="59">
        <f t="shared" si="4"/>
        <v>592977</v>
      </c>
      <c r="G47" s="60">
        <f t="shared" si="4"/>
        <v>587356</v>
      </c>
      <c r="H47" s="59">
        <f>B47+E47</f>
        <v>21022</v>
      </c>
      <c r="I47" s="60">
        <f>C47+D47+F47+G47</f>
        <v>2125944</v>
      </c>
      <c r="J47" s="61">
        <f>SUM(J7:J45)</f>
        <v>0.99999999999999978</v>
      </c>
      <c r="K47" s="61">
        <f>SUM(K7:K45)</f>
        <v>1</v>
      </c>
    </row>
    <row r="48" spans="1:11" ht="5.0999999999999996" customHeight="1">
      <c r="A48" s="11"/>
      <c r="B48" s="33"/>
      <c r="C48" s="33"/>
      <c r="D48" s="33"/>
      <c r="E48" s="33"/>
      <c r="F48" s="33"/>
      <c r="G48" s="33"/>
      <c r="H48" s="33"/>
      <c r="I48" s="33"/>
      <c r="J48" s="31"/>
      <c r="K48" s="31"/>
    </row>
    <row r="49" spans="1:11" ht="15" customHeight="1">
      <c r="A49" s="62" t="s">
        <v>67</v>
      </c>
      <c r="B49" s="25">
        <v>11615</v>
      </c>
      <c r="C49" s="25">
        <v>482676</v>
      </c>
      <c r="D49" s="25">
        <v>483084</v>
      </c>
      <c r="E49" s="25">
        <v>8315</v>
      </c>
      <c r="F49" s="25">
        <v>542007</v>
      </c>
      <c r="G49" s="25">
        <v>534828</v>
      </c>
      <c r="H49" s="25">
        <f>B49+E49</f>
        <v>19930</v>
      </c>
      <c r="I49" s="25">
        <f>C49+D49+F49+G49</f>
        <v>2042595</v>
      </c>
      <c r="J49" s="31"/>
      <c r="K49" s="31"/>
    </row>
    <row r="50" spans="1:11" ht="15" customHeight="1">
      <c r="A50" s="62" t="s">
        <v>68</v>
      </c>
      <c r="B50" s="25">
        <f>B47</f>
        <v>11610</v>
      </c>
      <c r="C50" s="25">
        <f t="shared" ref="C50:I50" si="5">C47</f>
        <v>472998</v>
      </c>
      <c r="D50" s="25">
        <f t="shared" si="5"/>
        <v>472613</v>
      </c>
      <c r="E50" s="25">
        <f t="shared" si="5"/>
        <v>9412</v>
      </c>
      <c r="F50" s="25">
        <f t="shared" si="5"/>
        <v>592977</v>
      </c>
      <c r="G50" s="25">
        <f t="shared" si="5"/>
        <v>587356</v>
      </c>
      <c r="H50" s="25">
        <f t="shared" si="5"/>
        <v>21022</v>
      </c>
      <c r="I50" s="25">
        <f t="shared" si="5"/>
        <v>2125944</v>
      </c>
      <c r="J50" s="31"/>
      <c r="K50" s="31"/>
    </row>
    <row r="51" spans="1:11" ht="15" customHeight="1">
      <c r="A51" s="62" t="s">
        <v>49</v>
      </c>
      <c r="B51" s="23">
        <f>(B50-B49)/B49</f>
        <v>-4.3047783039173483E-4</v>
      </c>
      <c r="C51" s="23">
        <f>(C50-C49)/C49</f>
        <v>-2.0050717251323871E-2</v>
      </c>
      <c r="D51" s="23">
        <f t="shared" ref="D51:I51" si="6">(D50-D49)/D49</f>
        <v>-2.1675319406148828E-2</v>
      </c>
      <c r="E51" s="23">
        <f t="shared" si="6"/>
        <v>0.13193024654239327</v>
      </c>
      <c r="F51" s="23">
        <f t="shared" si="6"/>
        <v>9.4039375875219322E-2</v>
      </c>
      <c r="G51" s="23">
        <f t="shared" si="6"/>
        <v>9.8214753154285114E-2</v>
      </c>
      <c r="H51" s="23">
        <f t="shared" si="6"/>
        <v>5.479177119919719E-2</v>
      </c>
      <c r="I51" s="23">
        <f t="shared" si="6"/>
        <v>4.0805446013526911E-2</v>
      </c>
      <c r="J51" s="31"/>
      <c r="K51" s="31"/>
    </row>
    <row r="64" spans="1:11" ht="12.6" customHeight="1"/>
    <row r="65" ht="12.6" customHeight="1"/>
    <row r="66" ht="12.6" customHeight="1"/>
    <row r="67" ht="12.6" customHeight="1"/>
    <row r="68" ht="12.6" customHeight="1"/>
    <row r="69" ht="12.6" customHeight="1"/>
    <row r="70" ht="12.6" customHeight="1"/>
  </sheetData>
  <mergeCells count="6">
    <mergeCell ref="C5:D5"/>
    <mergeCell ref="F5:G5"/>
    <mergeCell ref="J4:K4"/>
    <mergeCell ref="H4:I4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3073" r:id="rId4"/>
    <oleObject progId="PBrush" shapeId="3074" r:id="rId5"/>
    <oleObject progId="PBrush" shapeId="3075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/>
  <dimension ref="A1:K68"/>
  <sheetViews>
    <sheetView zoomScale="80" workbookViewId="0">
      <pane ySplit="6" topLeftCell="A7" activePane="bottomLeft" state="frozen"/>
      <selection pane="bottomLeft" activeCell="M16" sqref="M16"/>
    </sheetView>
  </sheetViews>
  <sheetFormatPr defaultColWidth="8.7109375" defaultRowHeight="12.75"/>
  <cols>
    <col min="1" max="1" width="38.5703125" style="2" customWidth="1"/>
    <col min="2" max="11" width="13.5703125" style="2" customWidth="1"/>
    <col min="12" max="16384" width="8.7109375" style="2"/>
  </cols>
  <sheetData>
    <row r="1" spans="1:11" ht="15" customHeight="1">
      <c r="A1" s="37" t="s">
        <v>63</v>
      </c>
      <c r="B1" s="11"/>
      <c r="C1" s="11"/>
      <c r="D1" s="11"/>
      <c r="E1" s="12"/>
      <c r="F1" s="53" t="s">
        <v>54</v>
      </c>
      <c r="G1"/>
      <c r="H1" s="13"/>
      <c r="I1" s="13"/>
    </row>
    <row r="2" spans="1:11" ht="15" customHeight="1">
      <c r="A2" s="37" t="s">
        <v>62</v>
      </c>
      <c r="B2" s="12"/>
      <c r="C2" s="12"/>
      <c r="D2" s="12"/>
      <c r="E2" s="12"/>
      <c r="F2" s="54" t="s">
        <v>79</v>
      </c>
      <c r="G2"/>
      <c r="H2" s="13"/>
      <c r="I2" s="13"/>
    </row>
    <row r="3" spans="1:11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1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1" ht="15" customHeight="1">
      <c r="A5" s="57" t="s">
        <v>46</v>
      </c>
      <c r="B5" s="56" t="s">
        <v>43</v>
      </c>
      <c r="C5" s="72" t="s">
        <v>1</v>
      </c>
      <c r="D5" s="73"/>
      <c r="E5" s="56" t="s">
        <v>43</v>
      </c>
      <c r="F5" s="72" t="s">
        <v>1</v>
      </c>
      <c r="G5" s="73"/>
      <c r="H5" s="56" t="s">
        <v>43</v>
      </c>
      <c r="I5" s="57" t="s">
        <v>1</v>
      </c>
      <c r="J5" s="56" t="s">
        <v>43</v>
      </c>
      <c r="K5" s="56" t="s">
        <v>1</v>
      </c>
    </row>
    <row r="6" spans="1:11" ht="15" customHeight="1">
      <c r="A6" s="47"/>
      <c r="B6" s="56" t="s">
        <v>50</v>
      </c>
      <c r="C6" s="56" t="s">
        <v>44</v>
      </c>
      <c r="D6" s="57" t="s">
        <v>45</v>
      </c>
      <c r="E6" s="56" t="s">
        <v>50</v>
      </c>
      <c r="F6" s="56" t="s">
        <v>44</v>
      </c>
      <c r="G6" s="57" t="s">
        <v>45</v>
      </c>
      <c r="H6" s="56" t="s">
        <v>50</v>
      </c>
      <c r="I6" s="57" t="s">
        <v>50</v>
      </c>
      <c r="J6" s="56" t="s">
        <v>50</v>
      </c>
      <c r="K6" s="56" t="s">
        <v>50</v>
      </c>
    </row>
    <row r="7" spans="1:11" ht="15" customHeight="1">
      <c r="A7" s="38" t="s">
        <v>42</v>
      </c>
      <c r="B7" s="25">
        <v>4086</v>
      </c>
      <c r="C7" s="25">
        <v>104413</v>
      </c>
      <c r="D7" s="25">
        <v>103377</v>
      </c>
      <c r="E7" s="25">
        <v>5373</v>
      </c>
      <c r="F7" s="25">
        <v>218724</v>
      </c>
      <c r="G7" s="25">
        <v>209964</v>
      </c>
      <c r="H7" s="25">
        <f t="shared" ref="H7:H45" si="0">B7+E7</f>
        <v>9459</v>
      </c>
      <c r="I7" s="25">
        <f t="shared" ref="I7:I45" si="1">C7+D7+F7+G7</f>
        <v>636478</v>
      </c>
      <c r="J7" s="23">
        <f>H7/$H$47</f>
        <v>0.56712033095509318</v>
      </c>
      <c r="K7" s="23">
        <f>I7/$I$47</f>
        <v>0.61873274487692964</v>
      </c>
    </row>
    <row r="8" spans="1:11" ht="15" customHeight="1">
      <c r="A8" s="38" t="s">
        <v>7</v>
      </c>
      <c r="B8" s="25">
        <v>50</v>
      </c>
      <c r="C8" s="25">
        <v>84</v>
      </c>
      <c r="D8" s="25">
        <v>73</v>
      </c>
      <c r="E8" s="25">
        <v>4</v>
      </c>
      <c r="F8" s="25">
        <v>2</v>
      </c>
      <c r="G8" s="25">
        <v>0</v>
      </c>
      <c r="H8" s="25">
        <f t="shared" si="0"/>
        <v>54</v>
      </c>
      <c r="I8" s="25">
        <f t="shared" si="1"/>
        <v>159</v>
      </c>
      <c r="J8" s="23">
        <f t="shared" ref="J8:J45" si="2">H8/$H$47</f>
        <v>3.2376041729120452E-3</v>
      </c>
      <c r="K8" s="23">
        <f t="shared" ref="K8:K45" si="3">I8/$I$47</f>
        <v>1.5456701792588559E-4</v>
      </c>
    </row>
    <row r="9" spans="1:11" ht="15" customHeight="1">
      <c r="A9" s="38" t="s">
        <v>15</v>
      </c>
      <c r="B9" s="25">
        <v>202</v>
      </c>
      <c r="C9" s="25">
        <v>5191</v>
      </c>
      <c r="D9" s="25">
        <v>5162</v>
      </c>
      <c r="E9" s="25">
        <v>0</v>
      </c>
      <c r="F9" s="25">
        <v>0</v>
      </c>
      <c r="G9" s="25">
        <v>0</v>
      </c>
      <c r="H9" s="25">
        <f t="shared" si="0"/>
        <v>202</v>
      </c>
      <c r="I9" s="25">
        <f t="shared" si="1"/>
        <v>10353</v>
      </c>
      <c r="J9" s="23">
        <f t="shared" si="2"/>
        <v>1.2111037832004316E-2</v>
      </c>
      <c r="K9" s="23">
        <f t="shared" si="3"/>
        <v>1.0064354318155305E-2</v>
      </c>
    </row>
    <row r="10" spans="1:11" ht="15" customHeight="1">
      <c r="A10" s="38" t="s">
        <v>6</v>
      </c>
      <c r="B10" s="25">
        <v>2</v>
      </c>
      <c r="C10" s="25">
        <v>7</v>
      </c>
      <c r="D10" s="25">
        <v>0</v>
      </c>
      <c r="E10" s="25">
        <v>4</v>
      </c>
      <c r="F10" s="25">
        <v>4</v>
      </c>
      <c r="G10" s="25">
        <v>8</v>
      </c>
      <c r="H10" s="25">
        <f t="shared" si="0"/>
        <v>6</v>
      </c>
      <c r="I10" s="25">
        <f t="shared" si="1"/>
        <v>19</v>
      </c>
      <c r="J10" s="23">
        <f t="shared" si="2"/>
        <v>3.5973379699022723E-4</v>
      </c>
      <c r="K10" s="23">
        <f t="shared" si="3"/>
        <v>1.8470272582338531E-5</v>
      </c>
    </row>
    <row r="11" spans="1:11" ht="15" customHeight="1">
      <c r="A11" s="38" t="s">
        <v>8</v>
      </c>
      <c r="B11" s="25">
        <v>46</v>
      </c>
      <c r="C11" s="25">
        <v>159</v>
      </c>
      <c r="D11" s="25">
        <v>125</v>
      </c>
      <c r="E11" s="25">
        <v>0</v>
      </c>
      <c r="F11" s="25">
        <v>0</v>
      </c>
      <c r="G11" s="25">
        <v>0</v>
      </c>
      <c r="H11" s="25">
        <f t="shared" si="0"/>
        <v>46</v>
      </c>
      <c r="I11" s="25">
        <f t="shared" si="1"/>
        <v>284</v>
      </c>
      <c r="J11" s="23">
        <f t="shared" si="2"/>
        <v>2.7579591102584087E-3</v>
      </c>
      <c r="K11" s="23">
        <f t="shared" si="3"/>
        <v>2.7608196912548121E-4</v>
      </c>
    </row>
    <row r="12" spans="1:11" ht="15" customHeight="1">
      <c r="A12" s="38" t="s">
        <v>14</v>
      </c>
      <c r="B12" s="25">
        <v>84</v>
      </c>
      <c r="C12" s="25">
        <v>758</v>
      </c>
      <c r="D12" s="25">
        <v>708</v>
      </c>
      <c r="E12" s="25">
        <v>2</v>
      </c>
      <c r="F12" s="25">
        <v>0</v>
      </c>
      <c r="G12" s="25">
        <v>1</v>
      </c>
      <c r="H12" s="25">
        <f t="shared" si="0"/>
        <v>86</v>
      </c>
      <c r="I12" s="25">
        <f t="shared" si="1"/>
        <v>1467</v>
      </c>
      <c r="J12" s="23">
        <f t="shared" si="2"/>
        <v>5.15618442352659E-3</v>
      </c>
      <c r="K12" s="23">
        <f t="shared" si="3"/>
        <v>1.4260994672784539E-3</v>
      </c>
    </row>
    <row r="13" spans="1:11" ht="15" customHeight="1">
      <c r="A13" s="38" t="s">
        <v>13</v>
      </c>
      <c r="B13" s="25">
        <v>658</v>
      </c>
      <c r="C13" s="25">
        <v>23380</v>
      </c>
      <c r="D13" s="25">
        <v>24480</v>
      </c>
      <c r="E13" s="25">
        <v>172</v>
      </c>
      <c r="F13" s="25">
        <v>4654</v>
      </c>
      <c r="G13" s="25">
        <v>6278</v>
      </c>
      <c r="H13" s="25">
        <f t="shared" si="0"/>
        <v>830</v>
      </c>
      <c r="I13" s="25">
        <f t="shared" si="1"/>
        <v>58792</v>
      </c>
      <c r="J13" s="23">
        <f t="shared" si="2"/>
        <v>4.9763175250314769E-2</v>
      </c>
      <c r="K13" s="23">
        <f t="shared" si="3"/>
        <v>5.7152856087412995E-2</v>
      </c>
    </row>
    <row r="14" spans="1:11" ht="15" customHeight="1">
      <c r="A14" s="38" t="s">
        <v>12</v>
      </c>
      <c r="B14" s="25">
        <v>985</v>
      </c>
      <c r="C14" s="25">
        <v>32323</v>
      </c>
      <c r="D14" s="25">
        <v>33724</v>
      </c>
      <c r="E14" s="25">
        <v>1198</v>
      </c>
      <c r="F14" s="25">
        <v>55291</v>
      </c>
      <c r="G14" s="25">
        <v>51065</v>
      </c>
      <c r="H14" s="25">
        <f t="shared" si="0"/>
        <v>2183</v>
      </c>
      <c r="I14" s="25">
        <f t="shared" si="1"/>
        <v>172403</v>
      </c>
      <c r="J14" s="23">
        <f t="shared" si="2"/>
        <v>0.13088314647161101</v>
      </c>
      <c r="K14" s="23">
        <f t="shared" si="3"/>
        <v>0.16759633705331103</v>
      </c>
    </row>
    <row r="15" spans="1:11" ht="15" customHeight="1">
      <c r="A15" s="38" t="s">
        <v>11</v>
      </c>
      <c r="B15" s="25">
        <v>70</v>
      </c>
      <c r="C15" s="25">
        <v>547</v>
      </c>
      <c r="D15" s="25">
        <v>527</v>
      </c>
      <c r="E15" s="25">
        <v>0</v>
      </c>
      <c r="F15" s="25">
        <v>0</v>
      </c>
      <c r="G15" s="25">
        <v>0</v>
      </c>
      <c r="H15" s="25">
        <f t="shared" si="0"/>
        <v>70</v>
      </c>
      <c r="I15" s="25">
        <f t="shared" si="1"/>
        <v>1074</v>
      </c>
      <c r="J15" s="23">
        <f t="shared" si="2"/>
        <v>4.1968942982193178E-3</v>
      </c>
      <c r="K15" s="23">
        <f t="shared" si="3"/>
        <v>1.0440564607069253E-3</v>
      </c>
    </row>
    <row r="16" spans="1:11" ht="15" customHeight="1">
      <c r="A16" s="38" t="s">
        <v>10</v>
      </c>
      <c r="B16" s="25">
        <v>112</v>
      </c>
      <c r="C16" s="25">
        <v>1742</v>
      </c>
      <c r="D16" s="25">
        <v>2028</v>
      </c>
      <c r="E16" s="25">
        <v>2</v>
      </c>
      <c r="F16" s="25">
        <v>0</v>
      </c>
      <c r="G16" s="25">
        <v>1</v>
      </c>
      <c r="H16" s="25">
        <f t="shared" si="0"/>
        <v>114</v>
      </c>
      <c r="I16" s="25">
        <f t="shared" si="1"/>
        <v>3771</v>
      </c>
      <c r="J16" s="23">
        <f t="shared" si="2"/>
        <v>6.8349421428143178E-3</v>
      </c>
      <c r="K16" s="23">
        <f t="shared" si="3"/>
        <v>3.6658630477894001E-3</v>
      </c>
    </row>
    <row r="17" spans="1:11" ht="15" customHeight="1">
      <c r="A17" s="38" t="s">
        <v>16</v>
      </c>
      <c r="B17" s="25">
        <v>66</v>
      </c>
      <c r="C17" s="25">
        <v>1028</v>
      </c>
      <c r="D17" s="25">
        <v>970</v>
      </c>
      <c r="E17" s="25">
        <v>0</v>
      </c>
      <c r="F17" s="25">
        <v>0</v>
      </c>
      <c r="G17" s="25">
        <v>0</v>
      </c>
      <c r="H17" s="25">
        <f t="shared" si="0"/>
        <v>66</v>
      </c>
      <c r="I17" s="25">
        <f t="shared" si="1"/>
        <v>1998</v>
      </c>
      <c r="J17" s="23">
        <f t="shared" si="2"/>
        <v>3.9570717668924995E-3</v>
      </c>
      <c r="K17" s="23">
        <f t="shared" si="3"/>
        <v>1.9422949799743361E-3</v>
      </c>
    </row>
    <row r="18" spans="1:11" ht="15" customHeight="1">
      <c r="A18" s="38" t="s">
        <v>17</v>
      </c>
      <c r="B18" s="25">
        <v>31</v>
      </c>
      <c r="C18" s="25">
        <v>425</v>
      </c>
      <c r="D18" s="25">
        <v>364</v>
      </c>
      <c r="E18" s="25">
        <v>23</v>
      </c>
      <c r="F18" s="25">
        <v>748</v>
      </c>
      <c r="G18" s="25">
        <v>656</v>
      </c>
      <c r="H18" s="25">
        <f t="shared" si="0"/>
        <v>54</v>
      </c>
      <c r="I18" s="25">
        <f t="shared" si="1"/>
        <v>2193</v>
      </c>
      <c r="J18" s="23">
        <f t="shared" si="2"/>
        <v>3.2376041729120452E-3</v>
      </c>
      <c r="K18" s="23">
        <f t="shared" si="3"/>
        <v>2.131858303845705E-3</v>
      </c>
    </row>
    <row r="19" spans="1:11" ht="15" customHeight="1">
      <c r="A19" s="38" t="s">
        <v>4</v>
      </c>
      <c r="B19" s="25">
        <v>42</v>
      </c>
      <c r="C19" s="25">
        <v>55</v>
      </c>
      <c r="D19" s="25">
        <v>71</v>
      </c>
      <c r="E19" s="25">
        <v>0</v>
      </c>
      <c r="F19" s="25">
        <v>0</v>
      </c>
      <c r="G19" s="25">
        <v>0</v>
      </c>
      <c r="H19" s="25">
        <f t="shared" si="0"/>
        <v>42</v>
      </c>
      <c r="I19" s="25">
        <f t="shared" si="1"/>
        <v>126</v>
      </c>
      <c r="J19" s="23">
        <f t="shared" si="2"/>
        <v>2.5181365789315904E-3</v>
      </c>
      <c r="K19" s="23">
        <f t="shared" si="3"/>
        <v>1.2248707080919237E-4</v>
      </c>
    </row>
    <row r="20" spans="1:11" ht="15" customHeight="1">
      <c r="A20" s="38" t="s">
        <v>18</v>
      </c>
      <c r="B20" s="25">
        <v>106</v>
      </c>
      <c r="C20" s="25">
        <v>1000</v>
      </c>
      <c r="D20" s="25">
        <v>732</v>
      </c>
      <c r="E20" s="25">
        <v>0</v>
      </c>
      <c r="F20" s="25">
        <v>0</v>
      </c>
      <c r="G20" s="25">
        <v>0</v>
      </c>
      <c r="H20" s="25">
        <f t="shared" si="0"/>
        <v>106</v>
      </c>
      <c r="I20" s="25">
        <f t="shared" si="1"/>
        <v>1732</v>
      </c>
      <c r="J20" s="23">
        <f t="shared" si="2"/>
        <v>6.3552970801606812E-3</v>
      </c>
      <c r="K20" s="23">
        <f t="shared" si="3"/>
        <v>1.6837111638215965E-3</v>
      </c>
    </row>
    <row r="21" spans="1:11" ht="15" customHeight="1">
      <c r="A21" s="38" t="s">
        <v>19</v>
      </c>
      <c r="B21" s="25">
        <v>26</v>
      </c>
      <c r="C21" s="25">
        <v>20</v>
      </c>
      <c r="D21" s="25">
        <v>37</v>
      </c>
      <c r="E21" s="25">
        <v>0</v>
      </c>
      <c r="F21" s="25">
        <v>0</v>
      </c>
      <c r="G21" s="25">
        <v>0</v>
      </c>
      <c r="H21" s="25">
        <f t="shared" si="0"/>
        <v>26</v>
      </c>
      <c r="I21" s="25">
        <f t="shared" si="1"/>
        <v>57</v>
      </c>
      <c r="J21" s="23">
        <f t="shared" si="2"/>
        <v>1.558846453624318E-3</v>
      </c>
      <c r="K21" s="23">
        <f t="shared" si="3"/>
        <v>5.541081774701559E-5</v>
      </c>
    </row>
    <row r="22" spans="1:11" ht="15" customHeight="1">
      <c r="A22" s="38" t="s">
        <v>20</v>
      </c>
      <c r="B22" s="25">
        <v>20</v>
      </c>
      <c r="C22" s="25">
        <v>30</v>
      </c>
      <c r="D22" s="25">
        <v>34</v>
      </c>
      <c r="E22" s="25">
        <v>0</v>
      </c>
      <c r="F22" s="25">
        <v>0</v>
      </c>
      <c r="G22" s="25">
        <v>0</v>
      </c>
      <c r="H22" s="25">
        <f t="shared" si="0"/>
        <v>20</v>
      </c>
      <c r="I22" s="25">
        <f t="shared" si="1"/>
        <v>64</v>
      </c>
      <c r="J22" s="23">
        <f t="shared" si="2"/>
        <v>1.1991126566340909E-3</v>
      </c>
      <c r="K22" s="23">
        <f t="shared" si="3"/>
        <v>6.221565501419295E-5</v>
      </c>
    </row>
    <row r="23" spans="1:11" ht="15" customHeight="1">
      <c r="A23" s="38" t="s">
        <v>21</v>
      </c>
      <c r="B23" s="25">
        <v>26</v>
      </c>
      <c r="C23" s="25">
        <v>42</v>
      </c>
      <c r="D23" s="25">
        <v>69</v>
      </c>
      <c r="E23" s="25">
        <v>0</v>
      </c>
      <c r="F23" s="25">
        <v>0</v>
      </c>
      <c r="G23" s="25">
        <v>0</v>
      </c>
      <c r="H23" s="25">
        <f t="shared" si="0"/>
        <v>26</v>
      </c>
      <c r="I23" s="25">
        <f t="shared" si="1"/>
        <v>111</v>
      </c>
      <c r="J23" s="23">
        <f t="shared" si="2"/>
        <v>1.558846453624318E-3</v>
      </c>
      <c r="K23" s="23">
        <f t="shared" si="3"/>
        <v>1.0790527666524089E-4</v>
      </c>
    </row>
    <row r="24" spans="1:11" ht="15" customHeight="1">
      <c r="A24" s="38" t="s">
        <v>22</v>
      </c>
      <c r="B24" s="25">
        <v>229</v>
      </c>
      <c r="C24" s="25">
        <v>5421</v>
      </c>
      <c r="D24" s="25">
        <v>4990</v>
      </c>
      <c r="E24" s="25">
        <v>15</v>
      </c>
      <c r="F24" s="25">
        <v>166</v>
      </c>
      <c r="G24" s="25">
        <v>5</v>
      </c>
      <c r="H24" s="25">
        <f t="shared" si="0"/>
        <v>244</v>
      </c>
      <c r="I24" s="25">
        <f t="shared" si="1"/>
        <v>10582</v>
      </c>
      <c r="J24" s="23">
        <f t="shared" si="2"/>
        <v>1.4629174410935907E-2</v>
      </c>
      <c r="K24" s="23">
        <f t="shared" si="3"/>
        <v>1.0286969708752964E-2</v>
      </c>
    </row>
    <row r="25" spans="1:11" ht="15" customHeight="1">
      <c r="A25" s="38" t="s">
        <v>23</v>
      </c>
      <c r="B25" s="25">
        <v>94</v>
      </c>
      <c r="C25" s="25">
        <v>883</v>
      </c>
      <c r="D25" s="25">
        <v>887</v>
      </c>
      <c r="E25" s="25">
        <v>1</v>
      </c>
      <c r="F25" s="25">
        <v>0</v>
      </c>
      <c r="G25" s="25">
        <v>2</v>
      </c>
      <c r="H25" s="25">
        <f t="shared" si="0"/>
        <v>95</v>
      </c>
      <c r="I25" s="25">
        <f t="shared" si="1"/>
        <v>1772</v>
      </c>
      <c r="J25" s="23">
        <f t="shared" si="2"/>
        <v>5.6957851190119315E-3</v>
      </c>
      <c r="K25" s="23">
        <f t="shared" si="3"/>
        <v>1.7225959482054672E-3</v>
      </c>
    </row>
    <row r="26" spans="1:11" ht="15" customHeight="1">
      <c r="A26" s="38" t="s">
        <v>24</v>
      </c>
      <c r="B26" s="25">
        <v>24</v>
      </c>
      <c r="C26" s="25">
        <v>39</v>
      </c>
      <c r="D26" s="25">
        <v>67</v>
      </c>
      <c r="E26" s="25">
        <v>0</v>
      </c>
      <c r="F26" s="25">
        <v>0</v>
      </c>
      <c r="G26" s="25">
        <v>0</v>
      </c>
      <c r="H26" s="25">
        <f t="shared" si="0"/>
        <v>24</v>
      </c>
      <c r="I26" s="25">
        <f t="shared" si="1"/>
        <v>106</v>
      </c>
      <c r="J26" s="23">
        <f t="shared" si="2"/>
        <v>1.4389351879609089E-3</v>
      </c>
      <c r="K26" s="23">
        <f t="shared" si="3"/>
        <v>1.0304467861725707E-4</v>
      </c>
    </row>
    <row r="27" spans="1:11" ht="15" customHeight="1">
      <c r="A27" s="38" t="s">
        <v>25</v>
      </c>
      <c r="B27" s="25">
        <v>32</v>
      </c>
      <c r="C27" s="25">
        <v>303</v>
      </c>
      <c r="D27" s="25">
        <v>347</v>
      </c>
      <c r="E27" s="25">
        <v>0</v>
      </c>
      <c r="F27" s="25">
        <v>0</v>
      </c>
      <c r="G27" s="25">
        <v>0</v>
      </c>
      <c r="H27" s="25">
        <f t="shared" si="0"/>
        <v>32</v>
      </c>
      <c r="I27" s="25">
        <f t="shared" si="1"/>
        <v>650</v>
      </c>
      <c r="J27" s="23">
        <f t="shared" si="2"/>
        <v>1.9185802506145452E-3</v>
      </c>
      <c r="K27" s="23">
        <f t="shared" si="3"/>
        <v>6.3187774623789709E-4</v>
      </c>
    </row>
    <row r="28" spans="1:11" ht="15" customHeight="1">
      <c r="A28" s="38" t="s">
        <v>26</v>
      </c>
      <c r="B28" s="25">
        <v>236</v>
      </c>
      <c r="C28" s="25">
        <v>5764</v>
      </c>
      <c r="D28" s="25">
        <v>4424</v>
      </c>
      <c r="E28" s="25">
        <v>0</v>
      </c>
      <c r="F28" s="25">
        <v>0</v>
      </c>
      <c r="G28" s="25">
        <v>0</v>
      </c>
      <c r="H28" s="25">
        <f t="shared" si="0"/>
        <v>236</v>
      </c>
      <c r="I28" s="25">
        <f t="shared" si="1"/>
        <v>10188</v>
      </c>
      <c r="J28" s="23">
        <f t="shared" si="2"/>
        <v>1.414952934828227E-2</v>
      </c>
      <c r="K28" s="23">
        <f t="shared" si="3"/>
        <v>9.9039545825718393E-3</v>
      </c>
    </row>
    <row r="29" spans="1:11" ht="15" customHeight="1">
      <c r="A29" s="38" t="s">
        <v>27</v>
      </c>
      <c r="B29" s="25">
        <v>58</v>
      </c>
      <c r="C29" s="25">
        <v>242</v>
      </c>
      <c r="D29" s="25">
        <v>311</v>
      </c>
      <c r="E29" s="25">
        <v>0</v>
      </c>
      <c r="F29" s="25">
        <v>0</v>
      </c>
      <c r="G29" s="25">
        <v>0</v>
      </c>
      <c r="H29" s="25">
        <f t="shared" si="0"/>
        <v>58</v>
      </c>
      <c r="I29" s="25">
        <f t="shared" si="1"/>
        <v>553</v>
      </c>
      <c r="J29" s="23">
        <f t="shared" si="2"/>
        <v>3.4774267042388634E-3</v>
      </c>
      <c r="K29" s="23">
        <f t="shared" si="3"/>
        <v>5.3758214410701093E-4</v>
      </c>
    </row>
    <row r="30" spans="1:11" ht="15" customHeight="1">
      <c r="A30" s="38" t="s">
        <v>28</v>
      </c>
      <c r="B30" s="25">
        <v>164</v>
      </c>
      <c r="C30" s="25">
        <v>1684</v>
      </c>
      <c r="D30" s="25">
        <v>1413</v>
      </c>
      <c r="E30" s="25">
        <v>0</v>
      </c>
      <c r="F30" s="25">
        <v>0</v>
      </c>
      <c r="G30" s="25">
        <v>0</v>
      </c>
      <c r="H30" s="25">
        <f t="shared" si="0"/>
        <v>164</v>
      </c>
      <c r="I30" s="25">
        <f t="shared" si="1"/>
        <v>3097</v>
      </c>
      <c r="J30" s="23">
        <f t="shared" si="2"/>
        <v>9.8327237843995451E-3</v>
      </c>
      <c r="K30" s="23">
        <f t="shared" si="3"/>
        <v>3.0106544309211804E-3</v>
      </c>
    </row>
    <row r="31" spans="1:11" ht="15" customHeight="1">
      <c r="A31" s="38" t="s">
        <v>29</v>
      </c>
      <c r="B31" s="25">
        <v>54</v>
      </c>
      <c r="C31" s="25">
        <v>531</v>
      </c>
      <c r="D31" s="25">
        <v>578</v>
      </c>
      <c r="E31" s="25">
        <v>0</v>
      </c>
      <c r="F31" s="25">
        <v>0</v>
      </c>
      <c r="G31" s="25">
        <v>0</v>
      </c>
      <c r="H31" s="25">
        <f t="shared" si="0"/>
        <v>54</v>
      </c>
      <c r="I31" s="25">
        <f t="shared" si="1"/>
        <v>1109</v>
      </c>
      <c r="J31" s="23">
        <f t="shared" si="2"/>
        <v>3.2376041729120452E-3</v>
      </c>
      <c r="K31" s="23">
        <f t="shared" si="3"/>
        <v>1.078080647042812E-3</v>
      </c>
    </row>
    <row r="32" spans="1:11" ht="15" customHeight="1">
      <c r="A32" s="38" t="s">
        <v>30</v>
      </c>
      <c r="B32" s="25">
        <v>107</v>
      </c>
      <c r="C32" s="25">
        <v>2033</v>
      </c>
      <c r="D32" s="25">
        <v>2275</v>
      </c>
      <c r="E32" s="25">
        <v>4</v>
      </c>
      <c r="F32" s="25">
        <v>1</v>
      </c>
      <c r="G32" s="25">
        <v>2</v>
      </c>
      <c r="H32" s="25">
        <f t="shared" si="0"/>
        <v>111</v>
      </c>
      <c r="I32" s="25">
        <f t="shared" si="1"/>
        <v>4311</v>
      </c>
      <c r="J32" s="23">
        <f t="shared" si="2"/>
        <v>6.6550752443192036E-3</v>
      </c>
      <c r="K32" s="23">
        <f t="shared" si="3"/>
        <v>4.1908076369716529E-3</v>
      </c>
    </row>
    <row r="33" spans="1:11" ht="15" customHeight="1">
      <c r="A33" s="38" t="s">
        <v>31</v>
      </c>
      <c r="B33" s="25">
        <v>336</v>
      </c>
      <c r="C33" s="25">
        <v>7307</v>
      </c>
      <c r="D33" s="25">
        <v>7282</v>
      </c>
      <c r="E33" s="25">
        <v>4</v>
      </c>
      <c r="F33" s="25">
        <v>25</v>
      </c>
      <c r="G33" s="25">
        <v>35</v>
      </c>
      <c r="H33" s="25">
        <f t="shared" si="0"/>
        <v>340</v>
      </c>
      <c r="I33" s="25">
        <f t="shared" si="1"/>
        <v>14649</v>
      </c>
      <c r="J33" s="23">
        <f t="shared" si="2"/>
        <v>2.0384915162779543E-2</v>
      </c>
      <c r="K33" s="23">
        <f t="shared" si="3"/>
        <v>1.4240580160983007E-2</v>
      </c>
    </row>
    <row r="34" spans="1:11" ht="15" customHeight="1">
      <c r="A34" s="38" t="s">
        <v>32</v>
      </c>
      <c r="B34" s="25">
        <v>92</v>
      </c>
      <c r="C34" s="25">
        <v>663</v>
      </c>
      <c r="D34" s="25">
        <v>853</v>
      </c>
      <c r="E34" s="25">
        <v>0</v>
      </c>
      <c r="F34" s="25">
        <v>0</v>
      </c>
      <c r="G34" s="25">
        <v>0</v>
      </c>
      <c r="H34" s="25">
        <f t="shared" si="0"/>
        <v>92</v>
      </c>
      <c r="I34" s="25">
        <f t="shared" si="1"/>
        <v>1516</v>
      </c>
      <c r="J34" s="23">
        <f t="shared" si="2"/>
        <v>5.5159182205168173E-3</v>
      </c>
      <c r="K34" s="23">
        <f t="shared" si="3"/>
        <v>1.4737333281486954E-3</v>
      </c>
    </row>
    <row r="35" spans="1:11" ht="15" customHeight="1">
      <c r="A35" s="38" t="s">
        <v>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0"/>
        <v>0</v>
      </c>
      <c r="I35" s="25">
        <f t="shared" si="1"/>
        <v>0</v>
      </c>
      <c r="J35" s="23">
        <f t="shared" si="2"/>
        <v>0</v>
      </c>
      <c r="K35" s="23">
        <f t="shared" si="3"/>
        <v>0</v>
      </c>
    </row>
    <row r="36" spans="1:11" ht="15" customHeight="1">
      <c r="A36" s="38" t="s">
        <v>33</v>
      </c>
      <c r="B36" s="25">
        <v>94</v>
      </c>
      <c r="C36" s="25">
        <v>1230</v>
      </c>
      <c r="D36" s="25">
        <v>1359</v>
      </c>
      <c r="E36" s="25">
        <v>0</v>
      </c>
      <c r="F36" s="25">
        <v>0</v>
      </c>
      <c r="G36" s="25">
        <v>0</v>
      </c>
      <c r="H36" s="25">
        <f t="shared" si="0"/>
        <v>94</v>
      </c>
      <c r="I36" s="25">
        <f t="shared" si="1"/>
        <v>2589</v>
      </c>
      <c r="J36" s="23">
        <f t="shared" si="2"/>
        <v>5.6358294861802265E-3</v>
      </c>
      <c r="K36" s="23">
        <f t="shared" si="3"/>
        <v>2.5168176692460242E-3</v>
      </c>
    </row>
    <row r="37" spans="1:11" ht="15" customHeight="1">
      <c r="A37" s="38" t="s">
        <v>34</v>
      </c>
      <c r="B37" s="25">
        <v>383</v>
      </c>
      <c r="C37" s="25">
        <v>14827</v>
      </c>
      <c r="D37" s="25">
        <v>12160</v>
      </c>
      <c r="E37" s="25">
        <v>10</v>
      </c>
      <c r="F37" s="25">
        <v>121</v>
      </c>
      <c r="G37" s="25">
        <v>129</v>
      </c>
      <c r="H37" s="25">
        <f t="shared" si="0"/>
        <v>393</v>
      </c>
      <c r="I37" s="25">
        <f t="shared" si="1"/>
        <v>27237</v>
      </c>
      <c r="J37" s="23">
        <f t="shared" si="2"/>
        <v>2.3562563702859883E-2</v>
      </c>
      <c r="K37" s="23">
        <f t="shared" si="3"/>
        <v>2.6477621806587082E-2</v>
      </c>
    </row>
    <row r="38" spans="1:11" ht="15" customHeight="1">
      <c r="A38" s="38" t="s">
        <v>35</v>
      </c>
      <c r="B38" s="25">
        <v>218</v>
      </c>
      <c r="C38" s="25">
        <v>3801</v>
      </c>
      <c r="D38" s="25">
        <v>3797</v>
      </c>
      <c r="E38" s="25">
        <v>0</v>
      </c>
      <c r="F38" s="25">
        <v>0</v>
      </c>
      <c r="G38" s="25">
        <v>0</v>
      </c>
      <c r="H38" s="25">
        <f t="shared" si="0"/>
        <v>218</v>
      </c>
      <c r="I38" s="25">
        <f t="shared" si="1"/>
        <v>7598</v>
      </c>
      <c r="J38" s="23">
        <f t="shared" si="2"/>
        <v>1.3070327957311589E-2</v>
      </c>
      <c r="K38" s="23">
        <f t="shared" si="3"/>
        <v>7.3861647937162192E-3</v>
      </c>
    </row>
    <row r="39" spans="1:11" ht="15" customHeight="1">
      <c r="A39" s="38" t="s">
        <v>36</v>
      </c>
      <c r="B39" s="25">
        <v>301</v>
      </c>
      <c r="C39" s="25">
        <v>8321</v>
      </c>
      <c r="D39" s="25">
        <v>9567</v>
      </c>
      <c r="E39" s="25">
        <v>7</v>
      </c>
      <c r="F39" s="25">
        <v>12</v>
      </c>
      <c r="G39" s="25">
        <v>15</v>
      </c>
      <c r="H39" s="25">
        <f t="shared" si="0"/>
        <v>308</v>
      </c>
      <c r="I39" s="25">
        <f t="shared" si="1"/>
        <v>17915</v>
      </c>
      <c r="J39" s="23">
        <f t="shared" si="2"/>
        <v>1.8466334912164997E-2</v>
      </c>
      <c r="K39" s="23">
        <f t="shared" si="3"/>
        <v>1.741552280592604E-2</v>
      </c>
    </row>
    <row r="40" spans="1:11" ht="15" customHeight="1">
      <c r="A40" s="38" t="s">
        <v>37</v>
      </c>
      <c r="B40" s="25">
        <v>70</v>
      </c>
      <c r="C40" s="25">
        <v>340</v>
      </c>
      <c r="D40" s="25">
        <v>364</v>
      </c>
      <c r="E40" s="25">
        <v>0</v>
      </c>
      <c r="F40" s="25">
        <v>0</v>
      </c>
      <c r="G40" s="25">
        <v>0</v>
      </c>
      <c r="H40" s="25">
        <f t="shared" si="0"/>
        <v>70</v>
      </c>
      <c r="I40" s="25">
        <f t="shared" si="1"/>
        <v>704</v>
      </c>
      <c r="J40" s="23">
        <f t="shared" si="2"/>
        <v>4.1968942982193178E-3</v>
      </c>
      <c r="K40" s="23">
        <f t="shared" si="3"/>
        <v>6.8437220515612238E-4</v>
      </c>
    </row>
    <row r="41" spans="1:11" ht="15" customHeight="1">
      <c r="A41" s="38" t="s">
        <v>38</v>
      </c>
      <c r="B41" s="25">
        <v>42</v>
      </c>
      <c r="C41" s="25">
        <v>403</v>
      </c>
      <c r="D41" s="25">
        <v>332</v>
      </c>
      <c r="E41" s="25">
        <v>0</v>
      </c>
      <c r="F41" s="25">
        <v>0</v>
      </c>
      <c r="G41" s="25">
        <v>0</v>
      </c>
      <c r="H41" s="25">
        <f t="shared" si="0"/>
        <v>42</v>
      </c>
      <c r="I41" s="25">
        <f t="shared" si="1"/>
        <v>735</v>
      </c>
      <c r="J41" s="23">
        <f t="shared" si="2"/>
        <v>2.5181365789315904E-3</v>
      </c>
      <c r="K41" s="23">
        <f t="shared" si="3"/>
        <v>7.1450791305362215E-4</v>
      </c>
    </row>
    <row r="42" spans="1:11" ht="15" customHeight="1">
      <c r="A42" s="38" t="s">
        <v>39</v>
      </c>
      <c r="B42" s="25">
        <v>47</v>
      </c>
      <c r="C42" s="25">
        <v>111</v>
      </c>
      <c r="D42" s="25">
        <v>181</v>
      </c>
      <c r="E42" s="25">
        <v>0</v>
      </c>
      <c r="F42" s="25">
        <v>0</v>
      </c>
      <c r="G42" s="25">
        <v>0</v>
      </c>
      <c r="H42" s="25">
        <f t="shared" si="0"/>
        <v>47</v>
      </c>
      <c r="I42" s="25">
        <f t="shared" si="1"/>
        <v>292</v>
      </c>
      <c r="J42" s="23">
        <f t="shared" si="2"/>
        <v>2.8179147430901132E-3</v>
      </c>
      <c r="K42" s="23">
        <f t="shared" si="3"/>
        <v>2.8385892600225529E-4</v>
      </c>
    </row>
    <row r="43" spans="1:11" ht="15" customHeight="1">
      <c r="A43" s="38" t="s">
        <v>47</v>
      </c>
      <c r="B43" s="25">
        <v>42</v>
      </c>
      <c r="C43" s="25">
        <v>178</v>
      </c>
      <c r="D43" s="25">
        <v>331</v>
      </c>
      <c r="E43" s="25">
        <v>0</v>
      </c>
      <c r="F43" s="25">
        <v>0</v>
      </c>
      <c r="G43" s="25">
        <v>0</v>
      </c>
      <c r="H43" s="25">
        <f t="shared" si="0"/>
        <v>42</v>
      </c>
      <c r="I43" s="25">
        <f t="shared" si="1"/>
        <v>509</v>
      </c>
      <c r="J43" s="23">
        <f t="shared" si="2"/>
        <v>2.5181365789315904E-3</v>
      </c>
      <c r="K43" s="23">
        <f t="shared" si="3"/>
        <v>4.948088812847533E-4</v>
      </c>
    </row>
    <row r="44" spans="1:11" ht="15" customHeight="1">
      <c r="A44" s="38" t="s">
        <v>40</v>
      </c>
      <c r="B44" s="25">
        <v>310</v>
      </c>
      <c r="C44" s="25">
        <v>10529</v>
      </c>
      <c r="D44" s="25">
        <v>10999</v>
      </c>
      <c r="E44" s="25">
        <v>23</v>
      </c>
      <c r="F44" s="25">
        <v>553</v>
      </c>
      <c r="G44" s="25">
        <v>502</v>
      </c>
      <c r="H44" s="25">
        <f t="shared" si="0"/>
        <v>333</v>
      </c>
      <c r="I44" s="25">
        <f t="shared" si="1"/>
        <v>22583</v>
      </c>
      <c r="J44" s="23">
        <f t="shared" si="2"/>
        <v>1.9965225732957611E-2</v>
      </c>
      <c r="K44" s="23">
        <f t="shared" si="3"/>
        <v>2.1953377143523738E-2</v>
      </c>
    </row>
    <row r="45" spans="1:11" ht="15" customHeight="1">
      <c r="A45" s="38" t="s">
        <v>41</v>
      </c>
      <c r="B45" s="25">
        <v>292</v>
      </c>
      <c r="C45" s="25">
        <v>4426</v>
      </c>
      <c r="D45" s="25">
        <v>4478</v>
      </c>
      <c r="E45" s="25">
        <v>0</v>
      </c>
      <c r="F45" s="25">
        <v>0</v>
      </c>
      <c r="G45" s="25">
        <v>0</v>
      </c>
      <c r="H45" s="25">
        <f t="shared" si="0"/>
        <v>292</v>
      </c>
      <c r="I45" s="25">
        <f t="shared" si="1"/>
        <v>8904</v>
      </c>
      <c r="J45" s="23">
        <f t="shared" si="2"/>
        <v>1.7507044786857724E-2</v>
      </c>
      <c r="K45" s="23">
        <f t="shared" si="3"/>
        <v>8.6557530038495929E-3</v>
      </c>
    </row>
    <row r="46" spans="1:11" ht="5.0999999999999996" customHeight="1">
      <c r="A46" s="12"/>
      <c r="B46" s="32"/>
      <c r="C46" s="25"/>
      <c r="D46" s="25"/>
      <c r="E46" s="25"/>
      <c r="F46" s="25"/>
      <c r="G46" s="25"/>
      <c r="H46" s="25"/>
      <c r="I46" s="25"/>
    </row>
    <row r="47" spans="1:11" ht="15" customHeight="1">
      <c r="A47" s="58" t="s">
        <v>2</v>
      </c>
      <c r="B47" s="59">
        <f>SUM(B7:B45)</f>
        <v>9837</v>
      </c>
      <c r="C47" s="59">
        <f t="shared" ref="C47:G47" si="4">SUM(C7:C45)</f>
        <v>240240</v>
      </c>
      <c r="D47" s="60">
        <f t="shared" si="4"/>
        <v>239476</v>
      </c>
      <c r="E47" s="59">
        <f t="shared" si="4"/>
        <v>6842</v>
      </c>
      <c r="F47" s="59">
        <f t="shared" si="4"/>
        <v>280301</v>
      </c>
      <c r="G47" s="60">
        <f t="shared" si="4"/>
        <v>268663</v>
      </c>
      <c r="H47" s="59">
        <f>B47+E47</f>
        <v>16679</v>
      </c>
      <c r="I47" s="60">
        <f>C47+D47+F47+G47</f>
        <v>1028680</v>
      </c>
      <c r="J47" s="61">
        <f>SUM(J7:J45)</f>
        <v>1.0000000000000004</v>
      </c>
      <c r="K47" s="61">
        <f>SUM(K7:K45)</f>
        <v>1</v>
      </c>
    </row>
    <row r="48" spans="1:11" ht="5.0999999999999996" customHeight="1">
      <c r="A48" s="11"/>
      <c r="B48" s="33"/>
      <c r="C48" s="33"/>
      <c r="D48" s="33"/>
      <c r="E48" s="33"/>
      <c r="F48" s="33"/>
      <c r="G48" s="33"/>
      <c r="H48" s="33"/>
      <c r="I48" s="33"/>
      <c r="J48" s="31"/>
      <c r="K48" s="31"/>
    </row>
    <row r="49" spans="1:11" ht="15" customHeight="1">
      <c r="A49" s="62" t="s">
        <v>80</v>
      </c>
      <c r="B49" s="32">
        <v>13204</v>
      </c>
      <c r="C49" s="25">
        <v>564498</v>
      </c>
      <c r="D49" s="25">
        <v>563694</v>
      </c>
      <c r="E49" s="25">
        <v>10084</v>
      </c>
      <c r="F49" s="25">
        <v>701712</v>
      </c>
      <c r="G49" s="25">
        <v>676400</v>
      </c>
      <c r="H49" s="25">
        <f>B49+E49</f>
        <v>23288</v>
      </c>
      <c r="I49" s="25">
        <f>C49+D49+F49+G49</f>
        <v>2506304</v>
      </c>
      <c r="J49" s="31"/>
      <c r="K49" s="31"/>
    </row>
    <row r="50" spans="1:11" ht="15" customHeight="1">
      <c r="A50" s="62" t="s">
        <v>81</v>
      </c>
      <c r="B50" s="25">
        <f>B47</f>
        <v>9837</v>
      </c>
      <c r="C50" s="25">
        <f t="shared" ref="C50:I50" si="5">C47</f>
        <v>240240</v>
      </c>
      <c r="D50" s="25">
        <f t="shared" si="5"/>
        <v>239476</v>
      </c>
      <c r="E50" s="25">
        <f t="shared" si="5"/>
        <v>6842</v>
      </c>
      <c r="F50" s="25">
        <f t="shared" si="5"/>
        <v>280301</v>
      </c>
      <c r="G50" s="25">
        <f t="shared" si="5"/>
        <v>268663</v>
      </c>
      <c r="H50" s="25">
        <f t="shared" si="5"/>
        <v>16679</v>
      </c>
      <c r="I50" s="25">
        <f t="shared" si="5"/>
        <v>1028680</v>
      </c>
      <c r="J50" s="31"/>
      <c r="K50" s="31"/>
    </row>
    <row r="51" spans="1:11" ht="15" customHeight="1">
      <c r="A51" s="62" t="s">
        <v>49</v>
      </c>
      <c r="B51" s="23">
        <f>(B50-B49)/B49</f>
        <v>-0.25499848530748259</v>
      </c>
      <c r="C51" s="23">
        <f>(C50-C49)/C49</f>
        <v>-0.5744183327487431</v>
      </c>
      <c r="D51" s="23">
        <f t="shared" ref="D51:I51" si="6">(D50-D49)/D49</f>
        <v>-0.57516666844067876</v>
      </c>
      <c r="E51" s="23">
        <f t="shared" si="6"/>
        <v>-0.32149940499801666</v>
      </c>
      <c r="F51" s="23">
        <f t="shared" si="6"/>
        <v>-0.60054694803566133</v>
      </c>
      <c r="G51" s="23">
        <f t="shared" si="6"/>
        <v>-0.60280455351862805</v>
      </c>
      <c r="H51" s="23">
        <f t="shared" si="6"/>
        <v>-0.28379422878735827</v>
      </c>
      <c r="I51" s="23">
        <f t="shared" si="6"/>
        <v>-0.5895629580449937</v>
      </c>
      <c r="J51" s="31"/>
      <c r="K51" s="31"/>
    </row>
    <row r="52" spans="1:11">
      <c r="A52" s="1"/>
    </row>
    <row r="53" spans="1:11">
      <c r="A53" s="1"/>
    </row>
    <row r="54" spans="1:11">
      <c r="A54" s="1"/>
    </row>
    <row r="55" spans="1:11">
      <c r="A55" s="1"/>
    </row>
    <row r="56" spans="1:11">
      <c r="A56" s="1"/>
    </row>
    <row r="57" spans="1:11">
      <c r="A57" s="1"/>
    </row>
    <row r="59" spans="1:11" hidden="1">
      <c r="A59" s="4"/>
    </row>
    <row r="60" spans="1:11" hidden="1"/>
    <row r="61" spans="1:11" hidden="1">
      <c r="A61" s="4"/>
    </row>
    <row r="62" spans="1:11" hidden="1">
      <c r="A62" s="4"/>
    </row>
    <row r="63" spans="1:11" hidden="1">
      <c r="A63" s="4"/>
      <c r="B63" s="5"/>
      <c r="C63" s="5"/>
      <c r="D63" s="5"/>
      <c r="E63" s="5"/>
      <c r="F63" s="5"/>
      <c r="G63" s="5"/>
    </row>
    <row r="64" spans="1:11">
      <c r="A64" s="4"/>
      <c r="F64" s="7"/>
    </row>
    <row r="65" spans="1:7">
      <c r="F65" s="7"/>
    </row>
    <row r="66" spans="1:7">
      <c r="A66" s="4"/>
    </row>
    <row r="67" spans="1:7">
      <c r="A67" s="4"/>
    </row>
    <row r="68" spans="1:7">
      <c r="A68" s="4"/>
      <c r="B68" s="5"/>
      <c r="C68" s="5"/>
      <c r="D68" s="5"/>
      <c r="E68" s="5"/>
      <c r="F68" s="5"/>
      <c r="G68" s="5"/>
    </row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4097" r:id="rId4"/>
    <oleObject progId="PBrush" shapeId="4098" r:id="rId5"/>
    <oleObject progId="PBrush" shapeId="4099" r:id="rId6"/>
    <oleObject progId="PBrush" shapeId="4100" r:id="rId7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4"/>
  <dimension ref="A1:R68"/>
  <sheetViews>
    <sheetView zoomScale="80" zoomScaleNormal="80" workbookViewId="0">
      <pane ySplit="6" topLeftCell="A7" activePane="bottomLeft" state="frozen"/>
      <selection pane="bottomLeft" activeCell="D30" sqref="D30"/>
    </sheetView>
  </sheetViews>
  <sheetFormatPr defaultColWidth="8.7109375" defaultRowHeight="12.75"/>
  <cols>
    <col min="1" max="1" width="38.5703125" style="2" customWidth="1"/>
    <col min="2" max="11" width="13.5703125" style="2" customWidth="1"/>
    <col min="12" max="16384" width="8.7109375" style="2"/>
  </cols>
  <sheetData>
    <row r="1" spans="1:18" ht="15" customHeight="1">
      <c r="A1" s="37" t="s">
        <v>63</v>
      </c>
      <c r="B1" s="11"/>
      <c r="C1" s="11"/>
      <c r="D1" s="11"/>
      <c r="E1" s="12"/>
      <c r="F1" s="53" t="s">
        <v>54</v>
      </c>
      <c r="G1"/>
      <c r="H1" s="13"/>
      <c r="I1" s="13"/>
    </row>
    <row r="2" spans="1:18" ht="15" customHeight="1">
      <c r="A2" s="37" t="s">
        <v>62</v>
      </c>
      <c r="B2" s="12"/>
      <c r="C2" s="12"/>
      <c r="D2" s="12"/>
      <c r="E2" s="12"/>
      <c r="F2" s="54" t="s">
        <v>84</v>
      </c>
      <c r="G2"/>
      <c r="H2" s="13"/>
      <c r="I2" s="13"/>
    </row>
    <row r="3" spans="1:18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8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8" ht="15" customHeight="1">
      <c r="A5" s="66" t="s">
        <v>46</v>
      </c>
      <c r="B5" s="65" t="s">
        <v>43</v>
      </c>
      <c r="C5" s="72" t="s">
        <v>1</v>
      </c>
      <c r="D5" s="73"/>
      <c r="E5" s="65" t="s">
        <v>43</v>
      </c>
      <c r="F5" s="72" t="s">
        <v>1</v>
      </c>
      <c r="G5" s="73"/>
      <c r="H5" s="65" t="s">
        <v>43</v>
      </c>
      <c r="I5" s="66" t="s">
        <v>1</v>
      </c>
      <c r="J5" s="65" t="s">
        <v>43</v>
      </c>
      <c r="K5" s="65" t="s">
        <v>1</v>
      </c>
    </row>
    <row r="6" spans="1:18" ht="15" customHeight="1">
      <c r="A6" s="47"/>
      <c r="B6" s="65" t="s">
        <v>50</v>
      </c>
      <c r="C6" s="65" t="s">
        <v>44</v>
      </c>
      <c r="D6" s="66" t="s">
        <v>45</v>
      </c>
      <c r="E6" s="65" t="s">
        <v>50</v>
      </c>
      <c r="F6" s="65" t="s">
        <v>44</v>
      </c>
      <c r="G6" s="66" t="s">
        <v>45</v>
      </c>
      <c r="H6" s="65" t="s">
        <v>50</v>
      </c>
      <c r="I6" s="66" t="s">
        <v>50</v>
      </c>
      <c r="J6" s="65" t="s">
        <v>50</v>
      </c>
      <c r="K6" s="65" t="s">
        <v>50</v>
      </c>
    </row>
    <row r="7" spans="1:18" ht="15" customHeight="1">
      <c r="A7" s="38" t="s">
        <v>42</v>
      </c>
      <c r="B7" s="25">
        <v>1710</v>
      </c>
      <c r="C7" s="25">
        <v>6216</v>
      </c>
      <c r="D7" s="25">
        <v>5697</v>
      </c>
      <c r="E7" s="25">
        <v>999</v>
      </c>
      <c r="F7" s="25">
        <v>5298</v>
      </c>
      <c r="G7" s="25">
        <v>3338</v>
      </c>
      <c r="H7" s="25">
        <f t="shared" ref="H7:H45" si="0">B7+E7</f>
        <v>2709</v>
      </c>
      <c r="I7" s="25">
        <f t="shared" ref="I7:I45" si="1">C7+D7+F7+G7</f>
        <v>20549</v>
      </c>
      <c r="J7" s="23">
        <f>H7/$H$47</f>
        <v>0.48731786292498652</v>
      </c>
      <c r="K7" s="23">
        <f>I7/$I$47</f>
        <v>0.55978098014110977</v>
      </c>
      <c r="M7" s="25"/>
      <c r="N7" s="25"/>
      <c r="O7" s="25"/>
      <c r="P7" s="25"/>
      <c r="Q7" s="25"/>
      <c r="R7" s="25"/>
    </row>
    <row r="8" spans="1:18" ht="15" customHeight="1">
      <c r="A8" s="38" t="s">
        <v>7</v>
      </c>
      <c r="B8" s="25">
        <v>50</v>
      </c>
      <c r="C8" s="25">
        <v>38</v>
      </c>
      <c r="D8" s="25">
        <v>41</v>
      </c>
      <c r="E8" s="25">
        <v>0</v>
      </c>
      <c r="F8" s="25">
        <v>0</v>
      </c>
      <c r="G8" s="25">
        <v>0</v>
      </c>
      <c r="H8" s="25">
        <f t="shared" si="0"/>
        <v>50</v>
      </c>
      <c r="I8" s="25">
        <f t="shared" si="1"/>
        <v>79</v>
      </c>
      <c r="J8" s="23">
        <f t="shared" ref="J8:J45" si="2">H8/$H$47</f>
        <v>8.9944234574563763E-3</v>
      </c>
      <c r="K8" s="23">
        <f t="shared" ref="K8:K45" si="3">I8/$I$47</f>
        <v>2.1520608025279906E-3</v>
      </c>
      <c r="M8" s="25"/>
      <c r="N8" s="25"/>
      <c r="O8" s="25"/>
      <c r="P8" s="25"/>
      <c r="Q8" s="25"/>
      <c r="R8" s="25"/>
    </row>
    <row r="9" spans="1:18" ht="15" customHeight="1">
      <c r="A9" s="38" t="s">
        <v>15</v>
      </c>
      <c r="B9" s="25">
        <v>84</v>
      </c>
      <c r="C9" s="25">
        <v>395</v>
      </c>
      <c r="D9" s="25">
        <v>495</v>
      </c>
      <c r="E9" s="25">
        <v>2</v>
      </c>
      <c r="F9" s="25">
        <v>3</v>
      </c>
      <c r="G9" s="25">
        <v>4</v>
      </c>
      <c r="H9" s="25">
        <f t="shared" si="0"/>
        <v>86</v>
      </c>
      <c r="I9" s="25">
        <f t="shared" si="1"/>
        <v>897</v>
      </c>
      <c r="J9" s="23">
        <f t="shared" si="2"/>
        <v>1.5470408346824968E-2</v>
      </c>
      <c r="K9" s="23">
        <f t="shared" si="3"/>
        <v>2.4435424555286168E-2</v>
      </c>
      <c r="M9" s="25"/>
      <c r="N9" s="25"/>
      <c r="O9" s="25"/>
      <c r="P9" s="25"/>
      <c r="Q9" s="25"/>
      <c r="R9" s="25"/>
    </row>
    <row r="10" spans="1:18" ht="15" customHeight="1">
      <c r="A10" s="38" t="s">
        <v>6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f t="shared" si="0"/>
        <v>0</v>
      </c>
      <c r="I10" s="25">
        <f t="shared" si="1"/>
        <v>0</v>
      </c>
      <c r="J10" s="23">
        <f t="shared" si="2"/>
        <v>0</v>
      </c>
      <c r="K10" s="23">
        <f t="shared" si="3"/>
        <v>0</v>
      </c>
      <c r="M10" s="25"/>
      <c r="N10" s="25"/>
      <c r="O10" s="25"/>
      <c r="P10" s="25"/>
      <c r="Q10" s="25"/>
      <c r="R10" s="25"/>
    </row>
    <row r="11" spans="1:18" ht="15" customHeight="1">
      <c r="A11" s="38" t="s">
        <v>8</v>
      </c>
      <c r="B11" s="25">
        <v>50</v>
      </c>
      <c r="C11" s="25">
        <v>28</v>
      </c>
      <c r="D11" s="25">
        <v>40</v>
      </c>
      <c r="E11" s="25">
        <v>0</v>
      </c>
      <c r="F11" s="25">
        <v>0</v>
      </c>
      <c r="G11" s="25">
        <v>0</v>
      </c>
      <c r="H11" s="25">
        <f t="shared" si="0"/>
        <v>50</v>
      </c>
      <c r="I11" s="25">
        <f t="shared" si="1"/>
        <v>68</v>
      </c>
      <c r="J11" s="23">
        <f t="shared" si="2"/>
        <v>8.9944234574563763E-3</v>
      </c>
      <c r="K11" s="23">
        <f t="shared" si="3"/>
        <v>1.8524067667329538E-3</v>
      </c>
      <c r="M11" s="25"/>
      <c r="N11" s="25"/>
      <c r="O11" s="25"/>
      <c r="P11" s="25"/>
      <c r="Q11" s="25"/>
      <c r="R11" s="25"/>
    </row>
    <row r="12" spans="1:18" ht="15" customHeight="1">
      <c r="A12" s="38" t="s">
        <v>14</v>
      </c>
      <c r="B12" s="25">
        <v>56</v>
      </c>
      <c r="C12" s="25">
        <v>63</v>
      </c>
      <c r="D12" s="25">
        <v>47</v>
      </c>
      <c r="E12" s="25">
        <v>0</v>
      </c>
      <c r="F12" s="25">
        <v>0</v>
      </c>
      <c r="G12" s="25">
        <v>0</v>
      </c>
      <c r="H12" s="25">
        <f t="shared" si="0"/>
        <v>56</v>
      </c>
      <c r="I12" s="25">
        <f t="shared" si="1"/>
        <v>110</v>
      </c>
      <c r="J12" s="23">
        <f t="shared" si="2"/>
        <v>1.0073754272351142E-2</v>
      </c>
      <c r="K12" s="23">
        <f t="shared" si="3"/>
        <v>2.9965403579503662E-3</v>
      </c>
      <c r="M12" s="25"/>
      <c r="N12" s="25"/>
      <c r="O12" s="25"/>
      <c r="P12" s="25"/>
      <c r="Q12" s="25"/>
      <c r="R12" s="25"/>
    </row>
    <row r="13" spans="1:18" ht="15" customHeight="1">
      <c r="A13" s="38" t="s">
        <v>13</v>
      </c>
      <c r="B13" s="25">
        <v>244</v>
      </c>
      <c r="C13" s="25">
        <v>1199</v>
      </c>
      <c r="D13" s="25">
        <v>1361</v>
      </c>
      <c r="E13" s="25">
        <v>26</v>
      </c>
      <c r="F13" s="25">
        <v>0</v>
      </c>
      <c r="G13" s="25">
        <v>37</v>
      </c>
      <c r="H13" s="25">
        <f t="shared" si="0"/>
        <v>270</v>
      </c>
      <c r="I13" s="25">
        <f t="shared" si="1"/>
        <v>2597</v>
      </c>
      <c r="J13" s="23">
        <f t="shared" si="2"/>
        <v>4.8569886670264434E-2</v>
      </c>
      <c r="K13" s="23">
        <f t="shared" si="3"/>
        <v>7.0745593723610015E-2</v>
      </c>
      <c r="M13" s="25"/>
      <c r="N13" s="25"/>
      <c r="O13" s="25"/>
      <c r="P13" s="25"/>
      <c r="Q13" s="25"/>
      <c r="R13" s="25"/>
    </row>
    <row r="14" spans="1:18" ht="15" customHeight="1">
      <c r="A14" s="38" t="s">
        <v>12</v>
      </c>
      <c r="B14" s="25">
        <v>309</v>
      </c>
      <c r="C14" s="25">
        <v>1323</v>
      </c>
      <c r="D14" s="25">
        <v>1276</v>
      </c>
      <c r="E14" s="25">
        <v>54</v>
      </c>
      <c r="F14" s="25">
        <v>161</v>
      </c>
      <c r="G14" s="25">
        <v>383</v>
      </c>
      <c r="H14" s="25">
        <f t="shared" si="0"/>
        <v>363</v>
      </c>
      <c r="I14" s="25">
        <f t="shared" si="1"/>
        <v>3143</v>
      </c>
      <c r="J14" s="23">
        <f t="shared" si="2"/>
        <v>6.5299514301133302E-2</v>
      </c>
      <c r="K14" s="23">
        <f t="shared" si="3"/>
        <v>8.5619330409436381E-2</v>
      </c>
      <c r="M14" s="25"/>
      <c r="N14" s="25"/>
      <c r="O14" s="25"/>
      <c r="P14" s="25"/>
      <c r="Q14" s="25"/>
      <c r="R14" s="25"/>
    </row>
    <row r="15" spans="1:18" ht="15" customHeight="1">
      <c r="A15" s="38" t="s">
        <v>11</v>
      </c>
      <c r="B15" s="25">
        <v>62</v>
      </c>
      <c r="C15" s="25">
        <v>77</v>
      </c>
      <c r="D15" s="25">
        <v>71</v>
      </c>
      <c r="E15" s="25">
        <v>0</v>
      </c>
      <c r="F15" s="25">
        <v>0</v>
      </c>
      <c r="G15" s="25">
        <v>0</v>
      </c>
      <c r="H15" s="25">
        <f t="shared" si="0"/>
        <v>62</v>
      </c>
      <c r="I15" s="25">
        <f t="shared" si="1"/>
        <v>148</v>
      </c>
      <c r="J15" s="23">
        <f t="shared" si="2"/>
        <v>1.1153085087245907E-2</v>
      </c>
      <c r="K15" s="23">
        <f t="shared" si="3"/>
        <v>4.0317088452423112E-3</v>
      </c>
      <c r="M15" s="25"/>
      <c r="N15" s="25"/>
      <c r="O15" s="25"/>
      <c r="P15" s="25"/>
      <c r="Q15" s="25"/>
      <c r="R15" s="25"/>
    </row>
    <row r="16" spans="1:18" ht="15" customHeight="1">
      <c r="A16" s="38" t="s">
        <v>10</v>
      </c>
      <c r="B16" s="25">
        <v>38</v>
      </c>
      <c r="C16" s="25">
        <v>106</v>
      </c>
      <c r="D16" s="25">
        <v>91</v>
      </c>
      <c r="E16" s="25">
        <v>0</v>
      </c>
      <c r="F16" s="25">
        <v>0</v>
      </c>
      <c r="G16" s="25">
        <v>0</v>
      </c>
      <c r="H16" s="25">
        <f t="shared" si="0"/>
        <v>38</v>
      </c>
      <c r="I16" s="25">
        <f t="shared" si="1"/>
        <v>197</v>
      </c>
      <c r="J16" s="23">
        <f t="shared" si="2"/>
        <v>6.8357618276668466E-3</v>
      </c>
      <c r="K16" s="23">
        <f t="shared" si="3"/>
        <v>5.3665313683292923E-3</v>
      </c>
      <c r="M16" s="25"/>
      <c r="N16" s="25"/>
      <c r="O16" s="25"/>
      <c r="P16" s="25"/>
      <c r="Q16" s="25"/>
      <c r="R16" s="25"/>
    </row>
    <row r="17" spans="1:18" ht="15" customHeight="1">
      <c r="A17" s="38" t="s">
        <v>16</v>
      </c>
      <c r="B17" s="25">
        <v>30</v>
      </c>
      <c r="C17" s="25">
        <v>114</v>
      </c>
      <c r="D17" s="25">
        <v>112</v>
      </c>
      <c r="E17" s="25">
        <v>2</v>
      </c>
      <c r="F17" s="25">
        <v>1</v>
      </c>
      <c r="G17" s="25">
        <v>0</v>
      </c>
      <c r="H17" s="25">
        <f t="shared" si="0"/>
        <v>32</v>
      </c>
      <c r="I17" s="25">
        <f t="shared" si="1"/>
        <v>227</v>
      </c>
      <c r="J17" s="23">
        <f t="shared" si="2"/>
        <v>5.7564310127720814E-3</v>
      </c>
      <c r="K17" s="23">
        <f t="shared" si="3"/>
        <v>6.1837696477703014E-3</v>
      </c>
      <c r="M17" s="25"/>
      <c r="N17" s="25"/>
      <c r="O17" s="25"/>
      <c r="P17" s="25"/>
      <c r="Q17" s="25"/>
      <c r="R17" s="25"/>
    </row>
    <row r="18" spans="1:18" ht="15" customHeight="1">
      <c r="A18" s="38" t="s">
        <v>17</v>
      </c>
      <c r="B18" s="25">
        <v>8</v>
      </c>
      <c r="C18" s="25">
        <v>10</v>
      </c>
      <c r="D18" s="25">
        <v>8</v>
      </c>
      <c r="E18" s="25">
        <v>0</v>
      </c>
      <c r="F18" s="25">
        <v>0</v>
      </c>
      <c r="G18" s="25">
        <v>0</v>
      </c>
      <c r="H18" s="25">
        <f t="shared" si="0"/>
        <v>8</v>
      </c>
      <c r="I18" s="25">
        <f t="shared" si="1"/>
        <v>18</v>
      </c>
      <c r="J18" s="23">
        <f t="shared" si="2"/>
        <v>1.4391077531930203E-3</v>
      </c>
      <c r="K18" s="23">
        <f t="shared" si="3"/>
        <v>4.903429676646054E-4</v>
      </c>
      <c r="M18" s="25"/>
      <c r="N18" s="25"/>
      <c r="O18" s="25"/>
      <c r="P18" s="25"/>
      <c r="Q18" s="25"/>
      <c r="R18" s="25"/>
    </row>
    <row r="19" spans="1:18" ht="15" customHeight="1">
      <c r="A19" s="38" t="s">
        <v>4</v>
      </c>
      <c r="B19" s="25">
        <v>62</v>
      </c>
      <c r="C19" s="25">
        <v>32</v>
      </c>
      <c r="D19" s="25">
        <v>39</v>
      </c>
      <c r="E19" s="25">
        <v>0</v>
      </c>
      <c r="F19" s="25">
        <v>0</v>
      </c>
      <c r="G19" s="25">
        <v>0</v>
      </c>
      <c r="H19" s="25">
        <f t="shared" si="0"/>
        <v>62</v>
      </c>
      <c r="I19" s="25">
        <f t="shared" si="1"/>
        <v>71</v>
      </c>
      <c r="J19" s="23">
        <f t="shared" si="2"/>
        <v>1.1153085087245907E-2</v>
      </c>
      <c r="K19" s="23">
        <f t="shared" si="3"/>
        <v>1.9341305946770546E-3</v>
      </c>
      <c r="M19" s="25"/>
      <c r="N19" s="25"/>
      <c r="O19" s="25"/>
      <c r="P19" s="25"/>
      <c r="Q19" s="25"/>
      <c r="R19" s="25"/>
    </row>
    <row r="20" spans="1:18" ht="15" customHeight="1">
      <c r="A20" s="38" t="s">
        <v>18</v>
      </c>
      <c r="B20" s="25">
        <v>102</v>
      </c>
      <c r="C20" s="25">
        <v>108</v>
      </c>
      <c r="D20" s="25">
        <v>109</v>
      </c>
      <c r="E20" s="25">
        <v>0</v>
      </c>
      <c r="F20" s="25">
        <v>0</v>
      </c>
      <c r="G20" s="25">
        <v>0</v>
      </c>
      <c r="H20" s="25">
        <f t="shared" si="0"/>
        <v>102</v>
      </c>
      <c r="I20" s="25">
        <f t="shared" si="1"/>
        <v>217</v>
      </c>
      <c r="J20" s="23">
        <f t="shared" si="2"/>
        <v>1.834862385321101E-2</v>
      </c>
      <c r="K20" s="23">
        <f t="shared" si="3"/>
        <v>5.9113568879566323E-3</v>
      </c>
      <c r="M20" s="25"/>
      <c r="N20" s="25"/>
      <c r="O20" s="25"/>
      <c r="P20" s="25"/>
      <c r="Q20" s="25"/>
      <c r="R20" s="25"/>
    </row>
    <row r="21" spans="1:18" ht="15" customHeight="1">
      <c r="A21" s="38" t="s">
        <v>19</v>
      </c>
      <c r="B21" s="25">
        <v>32</v>
      </c>
      <c r="C21" s="25">
        <v>3</v>
      </c>
      <c r="D21" s="25">
        <v>3</v>
      </c>
      <c r="E21" s="25">
        <v>0</v>
      </c>
      <c r="F21" s="25">
        <v>0</v>
      </c>
      <c r="G21" s="25">
        <v>0</v>
      </c>
      <c r="H21" s="25">
        <f t="shared" si="0"/>
        <v>32</v>
      </c>
      <c r="I21" s="25">
        <f t="shared" si="1"/>
        <v>6</v>
      </c>
      <c r="J21" s="23">
        <f t="shared" si="2"/>
        <v>5.7564310127720814E-3</v>
      </c>
      <c r="K21" s="23">
        <f t="shared" si="3"/>
        <v>1.6344765588820179E-4</v>
      </c>
      <c r="M21" s="25"/>
      <c r="N21" s="25"/>
      <c r="O21" s="25"/>
      <c r="P21" s="25"/>
      <c r="Q21" s="25"/>
      <c r="R21" s="25"/>
    </row>
    <row r="22" spans="1:18" ht="15" customHeight="1">
      <c r="A22" s="38" t="s">
        <v>20</v>
      </c>
      <c r="B22" s="25">
        <v>18</v>
      </c>
      <c r="C22" s="25">
        <v>6</v>
      </c>
      <c r="D22" s="25">
        <v>13</v>
      </c>
      <c r="E22" s="25">
        <v>0</v>
      </c>
      <c r="F22" s="25">
        <v>0</v>
      </c>
      <c r="G22" s="25">
        <v>0</v>
      </c>
      <c r="H22" s="25">
        <f t="shared" si="0"/>
        <v>18</v>
      </c>
      <c r="I22" s="25">
        <f t="shared" si="1"/>
        <v>19</v>
      </c>
      <c r="J22" s="23">
        <f t="shared" si="2"/>
        <v>3.2379924446842958E-3</v>
      </c>
      <c r="K22" s="23">
        <f t="shared" si="3"/>
        <v>5.175842436459724E-4</v>
      </c>
      <c r="M22" s="25"/>
      <c r="N22" s="25"/>
      <c r="O22" s="25"/>
      <c r="P22" s="25"/>
      <c r="Q22" s="25"/>
      <c r="R22" s="25"/>
    </row>
    <row r="23" spans="1:18" ht="15" customHeight="1">
      <c r="A23" s="38" t="s">
        <v>21</v>
      </c>
      <c r="B23" s="25">
        <v>24</v>
      </c>
      <c r="C23" s="25">
        <v>11</v>
      </c>
      <c r="D23" s="25">
        <v>4</v>
      </c>
      <c r="E23" s="25">
        <v>0</v>
      </c>
      <c r="F23" s="25">
        <v>0</v>
      </c>
      <c r="G23" s="25">
        <v>0</v>
      </c>
      <c r="H23" s="25">
        <f t="shared" si="0"/>
        <v>24</v>
      </c>
      <c r="I23" s="25">
        <f t="shared" si="1"/>
        <v>15</v>
      </c>
      <c r="J23" s="23">
        <f t="shared" si="2"/>
        <v>4.317323259579061E-3</v>
      </c>
      <c r="K23" s="23">
        <f t="shared" si="3"/>
        <v>4.0861913972050452E-4</v>
      </c>
      <c r="M23" s="25"/>
      <c r="N23" s="25"/>
      <c r="O23" s="25"/>
      <c r="P23" s="25"/>
      <c r="Q23" s="25"/>
      <c r="R23" s="25"/>
    </row>
    <row r="24" spans="1:18" ht="15" customHeight="1">
      <c r="A24" s="38" t="s">
        <v>22</v>
      </c>
      <c r="B24" s="25">
        <v>112</v>
      </c>
      <c r="C24" s="25">
        <v>320</v>
      </c>
      <c r="D24" s="25">
        <v>344</v>
      </c>
      <c r="E24" s="25">
        <v>6</v>
      </c>
      <c r="F24" s="25">
        <v>3</v>
      </c>
      <c r="G24" s="25">
        <v>0</v>
      </c>
      <c r="H24" s="25">
        <f t="shared" si="0"/>
        <v>118</v>
      </c>
      <c r="I24" s="25">
        <f t="shared" si="1"/>
        <v>667</v>
      </c>
      <c r="J24" s="23">
        <f t="shared" si="2"/>
        <v>2.1226839359597051E-2</v>
      </c>
      <c r="K24" s="23">
        <f t="shared" si="3"/>
        <v>1.8169931079571766E-2</v>
      </c>
      <c r="M24" s="25"/>
      <c r="N24" s="25"/>
      <c r="O24" s="25"/>
      <c r="P24" s="25"/>
      <c r="Q24" s="25"/>
      <c r="R24" s="25"/>
    </row>
    <row r="25" spans="1:18" ht="15" customHeight="1">
      <c r="A25" s="38" t="s">
        <v>23</v>
      </c>
      <c r="B25" s="25">
        <v>66</v>
      </c>
      <c r="C25" s="25">
        <v>97</v>
      </c>
      <c r="D25" s="25">
        <v>84</v>
      </c>
      <c r="E25" s="25">
        <v>0</v>
      </c>
      <c r="F25" s="25">
        <v>0</v>
      </c>
      <c r="G25" s="25">
        <v>0</v>
      </c>
      <c r="H25" s="25">
        <f t="shared" si="0"/>
        <v>66</v>
      </c>
      <c r="I25" s="25">
        <f t="shared" si="1"/>
        <v>181</v>
      </c>
      <c r="J25" s="23">
        <f t="shared" si="2"/>
        <v>1.1872638963842417E-2</v>
      </c>
      <c r="K25" s="23">
        <f t="shared" si="3"/>
        <v>4.9306709526274212E-3</v>
      </c>
      <c r="M25" s="25"/>
      <c r="N25" s="25"/>
      <c r="O25" s="25"/>
      <c r="P25" s="25"/>
      <c r="Q25" s="25"/>
      <c r="R25" s="25"/>
    </row>
    <row r="26" spans="1:18" ht="15" customHeight="1">
      <c r="A26" s="38" t="s">
        <v>24</v>
      </c>
      <c r="B26" s="25">
        <v>24</v>
      </c>
      <c r="C26" s="25">
        <v>16</v>
      </c>
      <c r="D26" s="25">
        <v>17</v>
      </c>
      <c r="E26" s="25">
        <v>0</v>
      </c>
      <c r="F26" s="25">
        <v>0</v>
      </c>
      <c r="G26" s="25">
        <v>0</v>
      </c>
      <c r="H26" s="25">
        <f t="shared" si="0"/>
        <v>24</v>
      </c>
      <c r="I26" s="25">
        <f t="shared" si="1"/>
        <v>33</v>
      </c>
      <c r="J26" s="23">
        <f t="shared" si="2"/>
        <v>4.317323259579061E-3</v>
      </c>
      <c r="K26" s="23">
        <f t="shared" si="3"/>
        <v>8.9896210738510992E-4</v>
      </c>
      <c r="M26" s="25"/>
      <c r="N26" s="25"/>
      <c r="O26" s="25"/>
      <c r="P26" s="25"/>
      <c r="Q26" s="25"/>
      <c r="R26" s="25"/>
    </row>
    <row r="27" spans="1:18" ht="15" customHeight="1">
      <c r="A27" s="38" t="s">
        <v>25</v>
      </c>
      <c r="B27" s="25">
        <v>36</v>
      </c>
      <c r="C27" s="25">
        <v>20</v>
      </c>
      <c r="D27" s="25">
        <v>34</v>
      </c>
      <c r="E27" s="25">
        <v>0</v>
      </c>
      <c r="F27" s="25">
        <v>0</v>
      </c>
      <c r="G27" s="25">
        <v>0</v>
      </c>
      <c r="H27" s="25">
        <f t="shared" si="0"/>
        <v>36</v>
      </c>
      <c r="I27" s="25">
        <f t="shared" si="1"/>
        <v>54</v>
      </c>
      <c r="J27" s="23">
        <f t="shared" si="2"/>
        <v>6.4759848893685915E-3</v>
      </c>
      <c r="K27" s="23">
        <f t="shared" si="3"/>
        <v>1.4710289029938163E-3</v>
      </c>
      <c r="M27" s="25"/>
      <c r="N27" s="25"/>
      <c r="O27" s="25"/>
      <c r="P27" s="25"/>
      <c r="Q27" s="25"/>
      <c r="R27" s="25"/>
    </row>
    <row r="28" spans="1:18" ht="15" customHeight="1">
      <c r="A28" s="38" t="s">
        <v>26</v>
      </c>
      <c r="B28" s="25">
        <v>102</v>
      </c>
      <c r="C28" s="25">
        <v>334</v>
      </c>
      <c r="D28" s="25">
        <v>357</v>
      </c>
      <c r="E28" s="25">
        <v>2</v>
      </c>
      <c r="F28" s="25">
        <v>13</v>
      </c>
      <c r="G28" s="25">
        <v>12</v>
      </c>
      <c r="H28" s="25">
        <f t="shared" si="0"/>
        <v>104</v>
      </c>
      <c r="I28" s="25">
        <f t="shared" si="1"/>
        <v>716</v>
      </c>
      <c r="J28" s="23">
        <f t="shared" si="2"/>
        <v>1.8708400791509264E-2</v>
      </c>
      <c r="K28" s="23">
        <f t="shared" si="3"/>
        <v>1.9504753602658749E-2</v>
      </c>
      <c r="M28" s="25"/>
      <c r="N28" s="25"/>
      <c r="O28" s="25"/>
      <c r="P28" s="25"/>
      <c r="Q28" s="25"/>
      <c r="R28" s="25"/>
    </row>
    <row r="29" spans="1:18" ht="15" customHeight="1">
      <c r="A29" s="38" t="s">
        <v>27</v>
      </c>
      <c r="B29" s="25">
        <v>58</v>
      </c>
      <c r="C29" s="25">
        <v>20</v>
      </c>
      <c r="D29" s="25">
        <v>25</v>
      </c>
      <c r="E29" s="25">
        <v>0</v>
      </c>
      <c r="F29" s="25">
        <v>0</v>
      </c>
      <c r="G29" s="25">
        <v>0</v>
      </c>
      <c r="H29" s="25">
        <f t="shared" si="0"/>
        <v>58</v>
      </c>
      <c r="I29" s="25">
        <f t="shared" si="1"/>
        <v>45</v>
      </c>
      <c r="J29" s="23">
        <f t="shared" si="2"/>
        <v>1.0433531210649397E-2</v>
      </c>
      <c r="K29" s="23">
        <f t="shared" si="3"/>
        <v>1.2258574191615136E-3</v>
      </c>
      <c r="M29" s="25"/>
      <c r="N29" s="25"/>
      <c r="O29" s="25"/>
      <c r="P29" s="25"/>
      <c r="Q29" s="25"/>
      <c r="R29" s="25"/>
    </row>
    <row r="30" spans="1:18" ht="15" customHeight="1">
      <c r="A30" s="38" t="s">
        <v>28</v>
      </c>
      <c r="B30" s="25">
        <v>124</v>
      </c>
      <c r="C30" s="25">
        <v>191</v>
      </c>
      <c r="D30" s="25">
        <v>188</v>
      </c>
      <c r="E30" s="25">
        <v>0</v>
      </c>
      <c r="F30" s="25">
        <v>0</v>
      </c>
      <c r="G30" s="25">
        <v>0</v>
      </c>
      <c r="H30" s="25">
        <f t="shared" si="0"/>
        <v>124</v>
      </c>
      <c r="I30" s="25">
        <f t="shared" si="1"/>
        <v>379</v>
      </c>
      <c r="J30" s="23">
        <f t="shared" si="2"/>
        <v>2.2306170174491814E-2</v>
      </c>
      <c r="K30" s="23">
        <f t="shared" si="3"/>
        <v>1.0324443596938081E-2</v>
      </c>
      <c r="M30" s="25"/>
      <c r="N30" s="25"/>
      <c r="O30" s="25"/>
      <c r="P30" s="25"/>
      <c r="Q30" s="25"/>
      <c r="R30" s="25"/>
    </row>
    <row r="31" spans="1:18" ht="15" customHeight="1">
      <c r="A31" s="38" t="s">
        <v>29</v>
      </c>
      <c r="B31" s="25">
        <v>28</v>
      </c>
      <c r="C31" s="25">
        <v>24</v>
      </c>
      <c r="D31" s="25">
        <v>41</v>
      </c>
      <c r="E31" s="25">
        <v>0</v>
      </c>
      <c r="F31" s="25">
        <v>0</v>
      </c>
      <c r="G31" s="25">
        <v>0</v>
      </c>
      <c r="H31" s="25">
        <f t="shared" si="0"/>
        <v>28</v>
      </c>
      <c r="I31" s="25">
        <f t="shared" si="1"/>
        <v>65</v>
      </c>
      <c r="J31" s="23">
        <f t="shared" si="2"/>
        <v>5.0368771361755712E-3</v>
      </c>
      <c r="K31" s="23">
        <f t="shared" si="3"/>
        <v>1.7706829387888528E-3</v>
      </c>
      <c r="M31" s="25"/>
      <c r="N31" s="25"/>
      <c r="O31" s="25"/>
      <c r="P31" s="25"/>
      <c r="Q31" s="25"/>
      <c r="R31" s="25"/>
    </row>
    <row r="32" spans="1:18" ht="15" customHeight="1">
      <c r="A32" s="38" t="s">
        <v>30</v>
      </c>
      <c r="B32" s="25">
        <v>50</v>
      </c>
      <c r="C32" s="25">
        <v>80</v>
      </c>
      <c r="D32" s="25">
        <v>148</v>
      </c>
      <c r="E32" s="25">
        <v>0</v>
      </c>
      <c r="F32" s="25">
        <v>0</v>
      </c>
      <c r="G32" s="25">
        <v>0</v>
      </c>
      <c r="H32" s="25">
        <f t="shared" si="0"/>
        <v>50</v>
      </c>
      <c r="I32" s="25">
        <f t="shared" si="1"/>
        <v>228</v>
      </c>
      <c r="J32" s="23">
        <f t="shared" si="2"/>
        <v>8.9944234574563763E-3</v>
      </c>
      <c r="K32" s="23">
        <f t="shared" si="3"/>
        <v>6.2110109237516684E-3</v>
      </c>
      <c r="M32" s="25"/>
      <c r="N32" s="25"/>
      <c r="O32" s="25"/>
      <c r="P32" s="25"/>
      <c r="Q32" s="25"/>
      <c r="R32" s="25"/>
    </row>
    <row r="33" spans="1:18" ht="15" customHeight="1">
      <c r="A33" s="38" t="s">
        <v>31</v>
      </c>
      <c r="B33" s="25">
        <v>130</v>
      </c>
      <c r="C33" s="25">
        <v>649</v>
      </c>
      <c r="D33" s="25">
        <v>548</v>
      </c>
      <c r="E33" s="25">
        <v>0</v>
      </c>
      <c r="F33" s="25">
        <v>0</v>
      </c>
      <c r="G33" s="25">
        <v>0</v>
      </c>
      <c r="H33" s="25">
        <f t="shared" si="0"/>
        <v>130</v>
      </c>
      <c r="I33" s="25">
        <f t="shared" si="1"/>
        <v>1197</v>
      </c>
      <c r="J33" s="23">
        <f t="shared" si="2"/>
        <v>2.338550098938658E-2</v>
      </c>
      <c r="K33" s="23">
        <f t="shared" si="3"/>
        <v>3.2607807349696261E-2</v>
      </c>
      <c r="M33" s="25"/>
      <c r="N33" s="25"/>
      <c r="O33" s="25"/>
      <c r="P33" s="25"/>
      <c r="Q33" s="25"/>
      <c r="R33" s="25"/>
    </row>
    <row r="34" spans="1:18" ht="15" customHeight="1">
      <c r="A34" s="38" t="s">
        <v>32</v>
      </c>
      <c r="B34" s="25">
        <v>34</v>
      </c>
      <c r="C34" s="25">
        <v>47</v>
      </c>
      <c r="D34" s="25">
        <v>67</v>
      </c>
      <c r="E34" s="25">
        <v>0</v>
      </c>
      <c r="F34" s="25">
        <v>0</v>
      </c>
      <c r="G34" s="25">
        <v>0</v>
      </c>
      <c r="H34" s="25">
        <f t="shared" si="0"/>
        <v>34</v>
      </c>
      <c r="I34" s="25">
        <f t="shared" si="1"/>
        <v>114</v>
      </c>
      <c r="J34" s="23">
        <f t="shared" si="2"/>
        <v>6.1162079510703364E-3</v>
      </c>
      <c r="K34" s="23">
        <f t="shared" si="3"/>
        <v>3.1055054618758342E-3</v>
      </c>
      <c r="M34" s="25"/>
      <c r="N34" s="25"/>
      <c r="O34" s="25"/>
      <c r="P34" s="25"/>
      <c r="Q34" s="25"/>
      <c r="R34" s="25"/>
    </row>
    <row r="35" spans="1:18" ht="15" customHeight="1">
      <c r="A35" s="38" t="s">
        <v>9</v>
      </c>
      <c r="B35" s="25">
        <v>2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0"/>
        <v>2</v>
      </c>
      <c r="I35" s="25">
        <f t="shared" si="1"/>
        <v>0</v>
      </c>
      <c r="J35" s="23">
        <f t="shared" si="2"/>
        <v>3.5977693829825508E-4</v>
      </c>
      <c r="K35" s="23">
        <f t="shared" si="3"/>
        <v>0</v>
      </c>
      <c r="M35" s="25"/>
      <c r="N35" s="25"/>
      <c r="O35" s="25"/>
      <c r="P35" s="25"/>
      <c r="Q35" s="25"/>
      <c r="R35" s="25"/>
    </row>
    <row r="36" spans="1:18" ht="15" customHeight="1">
      <c r="A36" s="38" t="s">
        <v>33</v>
      </c>
      <c r="B36" s="25">
        <v>50</v>
      </c>
      <c r="C36" s="25">
        <v>91</v>
      </c>
      <c r="D36" s="25">
        <v>112</v>
      </c>
      <c r="E36" s="25">
        <v>0</v>
      </c>
      <c r="F36" s="25">
        <v>0</v>
      </c>
      <c r="G36" s="25">
        <v>0</v>
      </c>
      <c r="H36" s="25">
        <f t="shared" si="0"/>
        <v>50</v>
      </c>
      <c r="I36" s="25">
        <f t="shared" si="1"/>
        <v>203</v>
      </c>
      <c r="J36" s="23">
        <f t="shared" si="2"/>
        <v>8.9944234574563763E-3</v>
      </c>
      <c r="K36" s="23">
        <f t="shared" si="3"/>
        <v>5.5299790242174943E-3</v>
      </c>
      <c r="M36" s="25"/>
      <c r="N36" s="25"/>
      <c r="O36" s="25"/>
      <c r="P36" s="25"/>
      <c r="Q36" s="25"/>
      <c r="R36" s="25"/>
    </row>
    <row r="37" spans="1:18" ht="15" customHeight="1">
      <c r="A37" s="38" t="s">
        <v>34</v>
      </c>
      <c r="B37" s="25">
        <v>216</v>
      </c>
      <c r="C37" s="25">
        <v>785</v>
      </c>
      <c r="D37" s="25">
        <v>773</v>
      </c>
      <c r="E37" s="25">
        <v>2</v>
      </c>
      <c r="F37" s="25">
        <v>0</v>
      </c>
      <c r="G37" s="25">
        <v>1</v>
      </c>
      <c r="H37" s="25">
        <f t="shared" si="0"/>
        <v>218</v>
      </c>
      <c r="I37" s="25">
        <f t="shared" si="1"/>
        <v>1559</v>
      </c>
      <c r="J37" s="23">
        <f t="shared" si="2"/>
        <v>3.9215686274509803E-2</v>
      </c>
      <c r="K37" s="23">
        <f t="shared" si="3"/>
        <v>4.24691492549511E-2</v>
      </c>
      <c r="M37" s="25"/>
      <c r="N37" s="25"/>
      <c r="O37" s="25"/>
      <c r="P37" s="25"/>
      <c r="Q37" s="25"/>
      <c r="R37" s="25"/>
    </row>
    <row r="38" spans="1:18" ht="15" customHeight="1">
      <c r="A38" s="38" t="s">
        <v>35</v>
      </c>
      <c r="B38" s="25">
        <v>136</v>
      </c>
      <c r="C38" s="25">
        <v>305</v>
      </c>
      <c r="D38" s="25">
        <v>261</v>
      </c>
      <c r="E38" s="25">
        <v>0</v>
      </c>
      <c r="F38" s="25">
        <v>0</v>
      </c>
      <c r="G38" s="25">
        <v>0</v>
      </c>
      <c r="H38" s="25">
        <f t="shared" si="0"/>
        <v>136</v>
      </c>
      <c r="I38" s="25">
        <f t="shared" si="1"/>
        <v>566</v>
      </c>
      <c r="J38" s="23">
        <f t="shared" si="2"/>
        <v>2.4464831804281346E-2</v>
      </c>
      <c r="K38" s="23">
        <f t="shared" si="3"/>
        <v>1.5418562205453703E-2</v>
      </c>
      <c r="M38" s="25"/>
      <c r="N38" s="25"/>
      <c r="O38" s="25"/>
      <c r="P38" s="25"/>
      <c r="Q38" s="25"/>
      <c r="R38" s="25"/>
    </row>
    <row r="39" spans="1:18" ht="15" customHeight="1">
      <c r="A39" s="38" t="s">
        <v>36</v>
      </c>
      <c r="B39" s="25">
        <v>61</v>
      </c>
      <c r="C39" s="25">
        <v>202</v>
      </c>
      <c r="D39" s="25">
        <v>335</v>
      </c>
      <c r="E39" s="25">
        <v>0</v>
      </c>
      <c r="F39" s="25">
        <v>0</v>
      </c>
      <c r="G39" s="25">
        <v>0</v>
      </c>
      <c r="H39" s="25">
        <f t="shared" si="0"/>
        <v>61</v>
      </c>
      <c r="I39" s="25">
        <f t="shared" si="1"/>
        <v>537</v>
      </c>
      <c r="J39" s="23">
        <f t="shared" si="2"/>
        <v>1.097319661809678E-2</v>
      </c>
      <c r="K39" s="23">
        <f t="shared" si="3"/>
        <v>1.4628565201994062E-2</v>
      </c>
      <c r="M39" s="25"/>
      <c r="N39" s="25"/>
      <c r="O39" s="25"/>
      <c r="P39" s="25"/>
      <c r="Q39" s="25"/>
      <c r="R39" s="25"/>
    </row>
    <row r="40" spans="1:18" ht="15" customHeight="1">
      <c r="A40" s="38" t="s">
        <v>37</v>
      </c>
      <c r="B40" s="25">
        <v>58</v>
      </c>
      <c r="C40" s="25">
        <v>46</v>
      </c>
      <c r="D40" s="25">
        <v>41</v>
      </c>
      <c r="E40" s="25">
        <v>0</v>
      </c>
      <c r="F40" s="25">
        <v>0</v>
      </c>
      <c r="G40" s="25">
        <v>0</v>
      </c>
      <c r="H40" s="25">
        <f t="shared" si="0"/>
        <v>58</v>
      </c>
      <c r="I40" s="25">
        <f t="shared" si="1"/>
        <v>87</v>
      </c>
      <c r="J40" s="23">
        <f t="shared" si="2"/>
        <v>1.0433531210649397E-2</v>
      </c>
      <c r="K40" s="23">
        <f t="shared" si="3"/>
        <v>2.3699910103789261E-3</v>
      </c>
      <c r="M40" s="25"/>
      <c r="N40" s="25"/>
      <c r="O40" s="25"/>
      <c r="P40" s="25"/>
      <c r="Q40" s="25"/>
      <c r="R40" s="25"/>
    </row>
    <row r="41" spans="1:18" ht="15" customHeight="1">
      <c r="A41" s="38" t="s">
        <v>38</v>
      </c>
      <c r="B41" s="25">
        <v>24</v>
      </c>
      <c r="C41" s="25">
        <v>31</v>
      </c>
      <c r="D41" s="25">
        <v>16</v>
      </c>
      <c r="E41" s="25">
        <v>0</v>
      </c>
      <c r="F41" s="25">
        <v>0</v>
      </c>
      <c r="G41" s="25">
        <v>0</v>
      </c>
      <c r="H41" s="25">
        <f t="shared" si="0"/>
        <v>24</v>
      </c>
      <c r="I41" s="25">
        <f t="shared" si="1"/>
        <v>47</v>
      </c>
      <c r="J41" s="23">
        <f t="shared" si="2"/>
        <v>4.317323259579061E-3</v>
      </c>
      <c r="K41" s="23">
        <f t="shared" si="3"/>
        <v>1.2803399711242476E-3</v>
      </c>
      <c r="M41" s="25"/>
      <c r="N41" s="25"/>
      <c r="O41" s="25"/>
      <c r="P41" s="25"/>
      <c r="Q41" s="25"/>
      <c r="R41" s="25"/>
    </row>
    <row r="42" spans="1:18" ht="15" customHeight="1">
      <c r="A42" s="38" t="s">
        <v>39</v>
      </c>
      <c r="B42" s="25">
        <v>38</v>
      </c>
      <c r="C42" s="25">
        <v>19</v>
      </c>
      <c r="D42" s="25">
        <v>10</v>
      </c>
      <c r="E42" s="25">
        <v>0</v>
      </c>
      <c r="F42" s="25">
        <v>0</v>
      </c>
      <c r="G42" s="25">
        <v>0</v>
      </c>
      <c r="H42" s="25">
        <f t="shared" si="0"/>
        <v>38</v>
      </c>
      <c r="I42" s="25">
        <f t="shared" si="1"/>
        <v>29</v>
      </c>
      <c r="J42" s="23">
        <f t="shared" si="2"/>
        <v>6.8357618276668466E-3</v>
      </c>
      <c r="K42" s="23">
        <f t="shared" si="3"/>
        <v>7.8999700345964204E-4</v>
      </c>
      <c r="M42" s="25"/>
      <c r="N42" s="25"/>
      <c r="O42" s="25"/>
      <c r="P42" s="25"/>
      <c r="Q42" s="25"/>
      <c r="R42" s="25"/>
    </row>
    <row r="43" spans="1:18" ht="15" customHeight="1">
      <c r="A43" s="38" t="s">
        <v>47</v>
      </c>
      <c r="B43" s="25">
        <v>34</v>
      </c>
      <c r="C43" s="25">
        <v>23</v>
      </c>
      <c r="D43" s="25">
        <v>28</v>
      </c>
      <c r="E43" s="25">
        <v>0</v>
      </c>
      <c r="F43" s="25">
        <v>0</v>
      </c>
      <c r="G43" s="25">
        <v>0</v>
      </c>
      <c r="H43" s="25">
        <f t="shared" si="0"/>
        <v>34</v>
      </c>
      <c r="I43" s="25">
        <f t="shared" si="1"/>
        <v>51</v>
      </c>
      <c r="J43" s="23">
        <f t="shared" si="2"/>
        <v>6.1162079510703364E-3</v>
      </c>
      <c r="K43" s="23">
        <f t="shared" si="3"/>
        <v>1.3893050750497153E-3</v>
      </c>
      <c r="M43" s="25"/>
      <c r="N43" s="25"/>
      <c r="O43" s="25"/>
      <c r="P43" s="25"/>
      <c r="Q43" s="25"/>
      <c r="R43" s="25"/>
    </row>
    <row r="44" spans="1:18" ht="15" customHeight="1">
      <c r="A44" s="38" t="s">
        <v>40</v>
      </c>
      <c r="B44" s="25">
        <v>85</v>
      </c>
      <c r="C44" s="25">
        <v>383</v>
      </c>
      <c r="D44" s="25">
        <v>435</v>
      </c>
      <c r="E44" s="25">
        <v>3</v>
      </c>
      <c r="F44" s="25">
        <v>5</v>
      </c>
      <c r="G44" s="25">
        <v>1</v>
      </c>
      <c r="H44" s="25">
        <f t="shared" si="0"/>
        <v>88</v>
      </c>
      <c r="I44" s="25">
        <f t="shared" si="1"/>
        <v>824</v>
      </c>
      <c r="J44" s="23">
        <f t="shared" si="2"/>
        <v>1.5830185285123224E-2</v>
      </c>
      <c r="K44" s="23">
        <f t="shared" si="3"/>
        <v>2.2446811408646381E-2</v>
      </c>
      <c r="M44" s="25"/>
      <c r="N44" s="25"/>
      <c r="O44" s="25"/>
      <c r="P44" s="25"/>
      <c r="Q44" s="25"/>
      <c r="R44" s="25"/>
    </row>
    <row r="45" spans="1:18" ht="15" customHeight="1">
      <c r="A45" s="38" t="s">
        <v>41</v>
      </c>
      <c r="B45" s="32">
        <v>116</v>
      </c>
      <c r="C45" s="25">
        <v>377</v>
      </c>
      <c r="D45" s="25">
        <v>389</v>
      </c>
      <c r="E45" s="25"/>
      <c r="F45" s="25"/>
      <c r="G45" s="25"/>
      <c r="H45" s="25">
        <f t="shared" si="0"/>
        <v>116</v>
      </c>
      <c r="I45" s="25">
        <f t="shared" si="1"/>
        <v>766</v>
      </c>
      <c r="J45" s="23">
        <f t="shared" si="2"/>
        <v>2.0867062421298793E-2</v>
      </c>
      <c r="K45" s="23">
        <f t="shared" si="3"/>
        <v>2.0866817401727095E-2</v>
      </c>
      <c r="M45" s="25"/>
      <c r="N45" s="25"/>
      <c r="O45" s="25"/>
      <c r="P45" s="25"/>
      <c r="Q45" s="25"/>
      <c r="R45" s="25"/>
    </row>
    <row r="46" spans="1:18" ht="5.0999999999999996" customHeight="1">
      <c r="A46" s="12"/>
      <c r="B46" s="25"/>
      <c r="C46" s="25"/>
      <c r="D46" s="25"/>
      <c r="E46" s="25"/>
      <c r="F46" s="25"/>
      <c r="G46" s="25"/>
      <c r="H46" s="25"/>
      <c r="I46" s="25"/>
    </row>
    <row r="47" spans="1:18" ht="15" customHeight="1">
      <c r="A47" s="58" t="s">
        <v>2</v>
      </c>
      <c r="B47" s="59">
        <f t="shared" ref="B47:G47" si="4">SUM(B7:B45)</f>
        <v>4463</v>
      </c>
      <c r="C47" s="59">
        <f t="shared" si="4"/>
        <v>13789</v>
      </c>
      <c r="D47" s="60">
        <f t="shared" si="4"/>
        <v>13660</v>
      </c>
      <c r="E47" s="59">
        <f t="shared" si="4"/>
        <v>1096</v>
      </c>
      <c r="F47" s="59">
        <f t="shared" si="4"/>
        <v>5484</v>
      </c>
      <c r="G47" s="60">
        <f t="shared" si="4"/>
        <v>3776</v>
      </c>
      <c r="H47" s="59">
        <f>B47+E47</f>
        <v>5559</v>
      </c>
      <c r="I47" s="60">
        <f>C47+D47+F47+G47</f>
        <v>36709</v>
      </c>
      <c r="J47" s="61">
        <f>SUM(J7:J45)</f>
        <v>1</v>
      </c>
      <c r="K47" s="61">
        <f>SUM(K7:K45)</f>
        <v>0.99999999999999989</v>
      </c>
    </row>
    <row r="48" spans="1:18" ht="5.0999999999999996" customHeight="1">
      <c r="A48" s="12"/>
      <c r="B48" s="25"/>
      <c r="C48" s="25"/>
      <c r="D48" s="25"/>
      <c r="E48" s="25"/>
      <c r="F48" s="25"/>
      <c r="G48" s="25"/>
      <c r="H48" s="33"/>
      <c r="I48" s="33"/>
      <c r="J48" s="25"/>
      <c r="K48" s="25"/>
    </row>
    <row r="49" spans="1:11" ht="15" customHeight="1">
      <c r="A49" s="62" t="s">
        <v>85</v>
      </c>
      <c r="B49" s="32">
        <v>15404</v>
      </c>
      <c r="C49" s="25">
        <v>624620</v>
      </c>
      <c r="D49" s="25">
        <v>624951</v>
      </c>
      <c r="E49" s="25">
        <v>18323</v>
      </c>
      <c r="F49" s="25">
        <v>1380543</v>
      </c>
      <c r="G49" s="25">
        <v>1115557</v>
      </c>
      <c r="H49" s="25">
        <f>B49+E49</f>
        <v>33727</v>
      </c>
      <c r="I49" s="25">
        <f>C49+D49+F49+G49</f>
        <v>3745671</v>
      </c>
      <c r="J49" s="25"/>
      <c r="K49" s="25"/>
    </row>
    <row r="50" spans="1:11" ht="15" customHeight="1">
      <c r="A50" s="62" t="s">
        <v>86</v>
      </c>
      <c r="B50" s="25">
        <f>B47</f>
        <v>4463</v>
      </c>
      <c r="C50" s="25">
        <f t="shared" ref="C50:I50" si="5">C47</f>
        <v>13789</v>
      </c>
      <c r="D50" s="25">
        <f t="shared" si="5"/>
        <v>13660</v>
      </c>
      <c r="E50" s="25">
        <f t="shared" si="5"/>
        <v>1096</v>
      </c>
      <c r="F50" s="25">
        <f t="shared" si="5"/>
        <v>5484</v>
      </c>
      <c r="G50" s="25">
        <f t="shared" si="5"/>
        <v>3776</v>
      </c>
      <c r="H50" s="25">
        <f t="shared" si="5"/>
        <v>5559</v>
      </c>
      <c r="I50" s="25">
        <f t="shared" si="5"/>
        <v>36709</v>
      </c>
      <c r="J50" s="25"/>
      <c r="K50" s="25"/>
    </row>
    <row r="51" spans="1:11" ht="15" customHeight="1">
      <c r="A51" s="62" t="s">
        <v>48</v>
      </c>
      <c r="B51" s="23">
        <f>(B50-B49)/B49</f>
        <v>-0.71027005972474677</v>
      </c>
      <c r="C51" s="23">
        <f t="shared" ref="C51:I51" si="6">(C50-C49)/C49</f>
        <v>-0.97792417790016328</v>
      </c>
      <c r="D51" s="23">
        <f t="shared" si="6"/>
        <v>-0.97814228635525025</v>
      </c>
      <c r="E51" s="23">
        <f t="shared" si="6"/>
        <v>-0.94018446760901597</v>
      </c>
      <c r="F51" s="23">
        <f t="shared" si="6"/>
        <v>-0.99602764998989524</v>
      </c>
      <c r="G51" s="23">
        <f t="shared" si="6"/>
        <v>-0.99661514382501293</v>
      </c>
      <c r="H51" s="23">
        <f t="shared" si="6"/>
        <v>-0.83517656477006552</v>
      </c>
      <c r="I51" s="23">
        <f t="shared" si="6"/>
        <v>-0.99019961977440085</v>
      </c>
      <c r="J51" s="25"/>
      <c r="K51" s="25"/>
    </row>
    <row r="52" spans="1:11">
      <c r="A52" s="1"/>
    </row>
    <row r="53" spans="1:11">
      <c r="A53" s="1"/>
    </row>
    <row r="54" spans="1:11" ht="16.5">
      <c r="A54" s="1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 ht="16.5">
      <c r="A55" s="1"/>
      <c r="B55" s="25"/>
      <c r="C55" s="25"/>
      <c r="D55" s="25"/>
      <c r="E55" s="25"/>
      <c r="F55" s="25"/>
      <c r="G55" s="25"/>
      <c r="H55" s="25"/>
      <c r="I55" s="25"/>
    </row>
    <row r="56" spans="1:11" ht="16.5">
      <c r="A56" s="1"/>
      <c r="B56" s="25"/>
      <c r="C56" s="25"/>
      <c r="D56" s="25"/>
      <c r="E56" s="25"/>
      <c r="F56" s="25"/>
      <c r="G56" s="25"/>
      <c r="H56" s="25"/>
      <c r="I56" s="25"/>
    </row>
    <row r="57" spans="1:11">
      <c r="A57" s="1"/>
    </row>
    <row r="59" spans="1:11" ht="12.75" hidden="1" customHeight="1">
      <c r="A59" s="4"/>
    </row>
    <row r="60" spans="1:11" ht="12.75" hidden="1" customHeight="1"/>
    <row r="61" spans="1:11" ht="12.75" hidden="1" customHeight="1">
      <c r="A61" s="4"/>
    </row>
    <row r="62" spans="1:11" ht="12.75" hidden="1" customHeight="1">
      <c r="A62" s="4"/>
    </row>
    <row r="63" spans="1:11" ht="12.75" hidden="1" customHeight="1">
      <c r="A63" s="4"/>
      <c r="B63" s="5"/>
      <c r="C63" s="5"/>
      <c r="D63" s="5"/>
      <c r="E63" s="5"/>
      <c r="F63" s="5"/>
      <c r="G63" s="5"/>
    </row>
    <row r="64" spans="1:11">
      <c r="A64" s="4"/>
      <c r="F64" s="7"/>
    </row>
    <row r="65" spans="1:7">
      <c r="F65" s="7"/>
    </row>
    <row r="66" spans="1:7">
      <c r="A66" s="4"/>
    </row>
    <row r="67" spans="1:7">
      <c r="A67" s="4"/>
    </row>
    <row r="68" spans="1:7">
      <c r="A68" s="4"/>
      <c r="B68" s="5"/>
      <c r="C68" s="5"/>
      <c r="D68" s="5"/>
      <c r="E68" s="5"/>
      <c r="F68" s="5"/>
      <c r="G68" s="5"/>
    </row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verticalDpi="300" r:id="rId1"/>
  <headerFooter alignWithMargins="0"/>
  <drawing r:id="rId2"/>
  <legacyDrawing r:id="rId3"/>
  <oleObjects>
    <oleObject progId="PBrush" shapeId="5122" r:id="rId4"/>
    <oleObject progId="PBrush" shapeId="5123" r:id="rId5"/>
    <oleObject progId="PBrush" shapeId="5124" r:id="rId6"/>
    <oleObject progId="PBrush" shapeId="5125" r:id="rId7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 codeName="Φύλλο5"/>
  <dimension ref="A1:R68"/>
  <sheetViews>
    <sheetView zoomScale="80" zoomScaleNormal="80" workbookViewId="0">
      <pane ySplit="6" topLeftCell="A7" activePane="bottomLeft" state="frozen"/>
      <selection pane="bottomLeft" activeCell="A47" sqref="A47:K47"/>
    </sheetView>
  </sheetViews>
  <sheetFormatPr defaultColWidth="8.7109375" defaultRowHeight="12.75"/>
  <cols>
    <col min="1" max="1" width="38.5703125" style="2" customWidth="1"/>
    <col min="2" max="11" width="13.5703125" style="2" customWidth="1"/>
    <col min="12" max="16384" width="8.7109375" style="2"/>
  </cols>
  <sheetData>
    <row r="1" spans="1:18" ht="15" customHeight="1">
      <c r="A1" s="37" t="s">
        <v>63</v>
      </c>
      <c r="B1" s="11"/>
      <c r="C1" s="11"/>
      <c r="D1" s="11"/>
      <c r="E1" s="12"/>
      <c r="F1" s="53" t="s">
        <v>54</v>
      </c>
      <c r="G1"/>
      <c r="H1" s="13"/>
      <c r="I1" s="13"/>
    </row>
    <row r="2" spans="1:18" ht="15" customHeight="1">
      <c r="A2" s="37" t="s">
        <v>62</v>
      </c>
      <c r="B2" s="12"/>
      <c r="C2" s="12"/>
      <c r="D2" s="12"/>
      <c r="E2" s="12"/>
      <c r="F2" s="54" t="s">
        <v>87</v>
      </c>
      <c r="G2"/>
      <c r="H2" s="13"/>
      <c r="I2" s="13"/>
    </row>
    <row r="3" spans="1:18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8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8" ht="15" customHeight="1">
      <c r="A5" s="66" t="s">
        <v>46</v>
      </c>
      <c r="B5" s="65" t="s">
        <v>43</v>
      </c>
      <c r="C5" s="72" t="s">
        <v>1</v>
      </c>
      <c r="D5" s="73"/>
      <c r="E5" s="65" t="s">
        <v>43</v>
      </c>
      <c r="F5" s="72" t="s">
        <v>1</v>
      </c>
      <c r="G5" s="73"/>
      <c r="H5" s="65" t="s">
        <v>43</v>
      </c>
      <c r="I5" s="66" t="s">
        <v>1</v>
      </c>
      <c r="J5" s="65" t="s">
        <v>43</v>
      </c>
      <c r="K5" s="65" t="s">
        <v>1</v>
      </c>
    </row>
    <row r="6" spans="1:18" ht="15" customHeight="1">
      <c r="A6" s="47"/>
      <c r="B6" s="65" t="s">
        <v>50</v>
      </c>
      <c r="C6" s="65" t="s">
        <v>44</v>
      </c>
      <c r="D6" s="66" t="s">
        <v>45</v>
      </c>
      <c r="E6" s="65" t="s">
        <v>50</v>
      </c>
      <c r="F6" s="65" t="s">
        <v>44</v>
      </c>
      <c r="G6" s="66" t="s">
        <v>45</v>
      </c>
      <c r="H6" s="65" t="s">
        <v>50</v>
      </c>
      <c r="I6" s="66" t="s">
        <v>50</v>
      </c>
      <c r="J6" s="65" t="s">
        <v>50</v>
      </c>
      <c r="K6" s="65" t="s">
        <v>50</v>
      </c>
    </row>
    <row r="7" spans="1:18" ht="15" customHeight="1">
      <c r="A7" s="38" t="s">
        <v>42</v>
      </c>
      <c r="B7" s="25">
        <v>2110</v>
      </c>
      <c r="C7" s="25">
        <v>30611</v>
      </c>
      <c r="D7" s="25">
        <v>27481</v>
      </c>
      <c r="E7" s="25">
        <v>1193</v>
      </c>
      <c r="F7" s="25">
        <v>14242</v>
      </c>
      <c r="G7" s="25">
        <v>10431</v>
      </c>
      <c r="H7" s="25">
        <f t="shared" ref="H7:H45" si="0">B7+E7</f>
        <v>3303</v>
      </c>
      <c r="I7" s="25">
        <f t="shared" ref="I7:I45" si="1">C7+D7+F7+G7</f>
        <v>82765</v>
      </c>
      <c r="J7" s="23">
        <f>H7/$H$47</f>
        <v>0.49572264745610084</v>
      </c>
      <c r="K7" s="23">
        <f>I7/$I$47</f>
        <v>0.51203291264538475</v>
      </c>
      <c r="M7" s="25"/>
      <c r="N7" s="25"/>
      <c r="O7" s="25"/>
      <c r="P7" s="25"/>
      <c r="Q7" s="25"/>
      <c r="R7" s="25"/>
    </row>
    <row r="8" spans="1:18" ht="15" customHeight="1">
      <c r="A8" s="38" t="s">
        <v>7</v>
      </c>
      <c r="B8" s="25">
        <v>56</v>
      </c>
      <c r="C8" s="25">
        <v>56</v>
      </c>
      <c r="D8" s="25">
        <v>65</v>
      </c>
      <c r="E8" s="25">
        <v>0</v>
      </c>
      <c r="F8" s="25">
        <v>0</v>
      </c>
      <c r="G8" s="25">
        <v>0</v>
      </c>
      <c r="H8" s="25">
        <f t="shared" si="0"/>
        <v>56</v>
      </c>
      <c r="I8" s="25">
        <f t="shared" si="1"/>
        <v>121</v>
      </c>
      <c r="J8" s="23">
        <f t="shared" ref="J8:J45" si="2">H8/$H$47</f>
        <v>8.4046225423983194E-3</v>
      </c>
      <c r="K8" s="23">
        <f t="shared" ref="K8:K45" si="3">I8/$I$47</f>
        <v>7.4857708487998016E-4</v>
      </c>
      <c r="M8" s="25"/>
      <c r="N8" s="25"/>
      <c r="O8" s="25"/>
      <c r="P8" s="25"/>
      <c r="Q8" s="25"/>
      <c r="R8" s="25"/>
    </row>
    <row r="9" spans="1:18" ht="15" customHeight="1">
      <c r="A9" s="38" t="s">
        <v>15</v>
      </c>
      <c r="B9" s="25">
        <v>92</v>
      </c>
      <c r="C9" s="25">
        <v>2034</v>
      </c>
      <c r="D9" s="25">
        <v>2448</v>
      </c>
      <c r="E9" s="25">
        <v>0</v>
      </c>
      <c r="F9" s="25">
        <v>0</v>
      </c>
      <c r="G9" s="25">
        <v>0</v>
      </c>
      <c r="H9" s="25">
        <f t="shared" si="0"/>
        <v>92</v>
      </c>
      <c r="I9" s="25">
        <f t="shared" si="1"/>
        <v>4482</v>
      </c>
      <c r="J9" s="23">
        <f t="shared" si="2"/>
        <v>1.3807594176797238E-2</v>
      </c>
      <c r="K9" s="23">
        <f t="shared" si="3"/>
        <v>2.7728285077951002E-2</v>
      </c>
      <c r="M9" s="25"/>
      <c r="N9" s="25"/>
      <c r="O9" s="25"/>
      <c r="P9" s="25"/>
      <c r="Q9" s="25"/>
      <c r="R9" s="25"/>
    </row>
    <row r="10" spans="1:18" ht="15" customHeight="1">
      <c r="A10" s="38" t="s">
        <v>6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f t="shared" si="0"/>
        <v>0</v>
      </c>
      <c r="I10" s="25">
        <f t="shared" si="1"/>
        <v>0</v>
      </c>
      <c r="J10" s="23">
        <f t="shared" si="2"/>
        <v>0</v>
      </c>
      <c r="K10" s="23">
        <f t="shared" si="3"/>
        <v>0</v>
      </c>
      <c r="M10" s="25"/>
      <c r="N10" s="25"/>
      <c r="O10" s="25"/>
      <c r="P10" s="25"/>
      <c r="Q10" s="25"/>
      <c r="R10" s="25"/>
    </row>
    <row r="11" spans="1:18" ht="15" customHeight="1">
      <c r="A11" s="38" t="s">
        <v>8</v>
      </c>
      <c r="B11" s="25">
        <v>50</v>
      </c>
      <c r="C11" s="25">
        <v>77</v>
      </c>
      <c r="D11" s="25">
        <v>88</v>
      </c>
      <c r="E11" s="25">
        <v>0</v>
      </c>
      <c r="F11" s="25">
        <v>0</v>
      </c>
      <c r="G11" s="25">
        <v>0</v>
      </c>
      <c r="H11" s="25">
        <f t="shared" si="0"/>
        <v>50</v>
      </c>
      <c r="I11" s="25">
        <f t="shared" si="1"/>
        <v>165</v>
      </c>
      <c r="J11" s="23">
        <f t="shared" si="2"/>
        <v>7.5041272699984994E-3</v>
      </c>
      <c r="K11" s="23">
        <f t="shared" si="3"/>
        <v>1.0207869339272457E-3</v>
      </c>
      <c r="M11" s="25"/>
      <c r="N11" s="25"/>
      <c r="O11" s="25"/>
      <c r="P11" s="25"/>
      <c r="Q11" s="25"/>
      <c r="R11" s="25"/>
    </row>
    <row r="12" spans="1:18" ht="15" customHeight="1">
      <c r="A12" s="38" t="s">
        <v>14</v>
      </c>
      <c r="B12" s="25">
        <v>78</v>
      </c>
      <c r="C12" s="25">
        <v>249</v>
      </c>
      <c r="D12" s="25">
        <v>248</v>
      </c>
      <c r="E12" s="25">
        <v>0</v>
      </c>
      <c r="F12" s="25">
        <v>0</v>
      </c>
      <c r="G12" s="25">
        <v>0</v>
      </c>
      <c r="H12" s="25">
        <f t="shared" si="0"/>
        <v>78</v>
      </c>
      <c r="I12" s="25">
        <f t="shared" si="1"/>
        <v>497</v>
      </c>
      <c r="J12" s="23">
        <f t="shared" si="2"/>
        <v>1.1706438541197659E-2</v>
      </c>
      <c r="K12" s="23">
        <f t="shared" si="3"/>
        <v>3.0747339767384311E-3</v>
      </c>
      <c r="M12" s="25"/>
      <c r="N12" s="25"/>
      <c r="O12" s="25"/>
      <c r="P12" s="25"/>
      <c r="Q12" s="25"/>
      <c r="R12" s="25"/>
    </row>
    <row r="13" spans="1:18" ht="15" customHeight="1">
      <c r="A13" s="38" t="s">
        <v>13</v>
      </c>
      <c r="B13" s="25">
        <v>306</v>
      </c>
      <c r="C13" s="25">
        <v>6681</v>
      </c>
      <c r="D13" s="25">
        <v>6797</v>
      </c>
      <c r="E13" s="25">
        <v>90</v>
      </c>
      <c r="F13" s="25">
        <v>0</v>
      </c>
      <c r="G13" s="25">
        <v>56</v>
      </c>
      <c r="H13" s="25">
        <f t="shared" si="0"/>
        <v>396</v>
      </c>
      <c r="I13" s="25">
        <f t="shared" si="1"/>
        <v>13534</v>
      </c>
      <c r="J13" s="23">
        <f t="shared" si="2"/>
        <v>5.9432687978388112E-2</v>
      </c>
      <c r="K13" s="23">
        <f t="shared" si="3"/>
        <v>8.3729274931947539E-2</v>
      </c>
      <c r="M13" s="25"/>
      <c r="N13" s="25"/>
      <c r="O13" s="25"/>
      <c r="P13" s="25"/>
      <c r="Q13" s="25"/>
      <c r="R13" s="25"/>
    </row>
    <row r="14" spans="1:18" ht="15" customHeight="1">
      <c r="A14" s="38" t="s">
        <v>12</v>
      </c>
      <c r="B14" s="25">
        <v>345</v>
      </c>
      <c r="C14" s="25">
        <v>7511</v>
      </c>
      <c r="D14" s="25">
        <v>7528</v>
      </c>
      <c r="E14" s="25">
        <v>53</v>
      </c>
      <c r="F14" s="25">
        <v>11</v>
      </c>
      <c r="G14" s="25">
        <v>468</v>
      </c>
      <c r="H14" s="25">
        <f t="shared" si="0"/>
        <v>398</v>
      </c>
      <c r="I14" s="25">
        <f t="shared" si="1"/>
        <v>15518</v>
      </c>
      <c r="J14" s="23">
        <f t="shared" si="2"/>
        <v>5.9732853069188054E-2</v>
      </c>
      <c r="K14" s="23">
        <f t="shared" si="3"/>
        <v>9.6003464488987875E-2</v>
      </c>
      <c r="M14" s="25"/>
      <c r="N14" s="25"/>
      <c r="O14" s="25"/>
      <c r="P14" s="25"/>
      <c r="Q14" s="25"/>
      <c r="R14" s="25"/>
    </row>
    <row r="15" spans="1:18" ht="15" customHeight="1">
      <c r="A15" s="38" t="s">
        <v>11</v>
      </c>
      <c r="B15" s="25">
        <v>62</v>
      </c>
      <c r="C15" s="25">
        <v>295</v>
      </c>
      <c r="D15" s="25">
        <v>355</v>
      </c>
      <c r="E15" s="25">
        <v>0</v>
      </c>
      <c r="F15" s="25">
        <v>0</v>
      </c>
      <c r="G15" s="25">
        <v>0</v>
      </c>
      <c r="H15" s="25">
        <f t="shared" si="0"/>
        <v>62</v>
      </c>
      <c r="I15" s="25">
        <f t="shared" si="1"/>
        <v>650</v>
      </c>
      <c r="J15" s="23">
        <f t="shared" si="2"/>
        <v>9.3051178147981386E-3</v>
      </c>
      <c r="K15" s="23">
        <f t="shared" si="3"/>
        <v>4.0212818609255139E-3</v>
      </c>
      <c r="M15" s="25"/>
      <c r="N15" s="25"/>
      <c r="O15" s="25"/>
      <c r="P15" s="25"/>
      <c r="Q15" s="25"/>
      <c r="R15" s="25"/>
    </row>
    <row r="16" spans="1:18" ht="15" customHeight="1">
      <c r="A16" s="38" t="s">
        <v>10</v>
      </c>
      <c r="B16" s="25">
        <v>46</v>
      </c>
      <c r="C16" s="25">
        <v>420</v>
      </c>
      <c r="D16" s="25">
        <v>542</v>
      </c>
      <c r="E16" s="25">
        <v>0</v>
      </c>
      <c r="F16" s="25">
        <v>0</v>
      </c>
      <c r="G16" s="25">
        <v>0</v>
      </c>
      <c r="H16" s="25">
        <f t="shared" si="0"/>
        <v>46</v>
      </c>
      <c r="I16" s="25">
        <f t="shared" si="1"/>
        <v>962</v>
      </c>
      <c r="J16" s="23">
        <f t="shared" si="2"/>
        <v>6.9037970883986189E-3</v>
      </c>
      <c r="K16" s="23">
        <f t="shared" si="3"/>
        <v>5.9514971541697603E-3</v>
      </c>
      <c r="M16" s="25"/>
      <c r="N16" s="25"/>
      <c r="O16" s="25"/>
      <c r="P16" s="25"/>
      <c r="Q16" s="25"/>
      <c r="R16" s="25"/>
    </row>
    <row r="17" spans="1:18" ht="15" customHeight="1">
      <c r="A17" s="38" t="s">
        <v>16</v>
      </c>
      <c r="B17" s="25">
        <v>26</v>
      </c>
      <c r="C17" s="25">
        <v>363</v>
      </c>
      <c r="D17" s="25">
        <v>426</v>
      </c>
      <c r="E17" s="25">
        <v>2</v>
      </c>
      <c r="F17" s="25">
        <v>0</v>
      </c>
      <c r="G17" s="25">
        <v>1</v>
      </c>
      <c r="H17" s="25">
        <f t="shared" si="0"/>
        <v>28</v>
      </c>
      <c r="I17" s="25">
        <f t="shared" si="1"/>
        <v>790</v>
      </c>
      <c r="J17" s="23">
        <f t="shared" si="2"/>
        <v>4.2023112711991597E-3</v>
      </c>
      <c r="K17" s="23">
        <f t="shared" si="3"/>
        <v>4.8874041078940857E-3</v>
      </c>
      <c r="M17" s="25"/>
      <c r="N17" s="25"/>
      <c r="O17" s="25"/>
      <c r="P17" s="25"/>
      <c r="Q17" s="25"/>
      <c r="R17" s="25"/>
    </row>
    <row r="18" spans="1:18" ht="15" customHeight="1">
      <c r="A18" s="38" t="s">
        <v>17</v>
      </c>
      <c r="B18" s="25">
        <v>2</v>
      </c>
      <c r="C18" s="25">
        <v>2</v>
      </c>
      <c r="D18" s="25">
        <v>0</v>
      </c>
      <c r="E18" s="25">
        <v>2</v>
      </c>
      <c r="F18" s="25">
        <v>0</v>
      </c>
      <c r="G18" s="25">
        <v>5</v>
      </c>
      <c r="H18" s="25">
        <f t="shared" si="0"/>
        <v>4</v>
      </c>
      <c r="I18" s="25">
        <f t="shared" si="1"/>
        <v>7</v>
      </c>
      <c r="J18" s="23">
        <f t="shared" si="2"/>
        <v>6.0033018159987993E-4</v>
      </c>
      <c r="K18" s="23">
        <f t="shared" si="3"/>
        <v>4.3306112348428604E-5</v>
      </c>
      <c r="M18" s="25"/>
      <c r="N18" s="25"/>
      <c r="O18" s="25"/>
      <c r="P18" s="25"/>
      <c r="Q18" s="25"/>
      <c r="R18" s="25"/>
    </row>
    <row r="19" spans="1:18" ht="15" customHeight="1">
      <c r="A19" s="38" t="s">
        <v>4</v>
      </c>
      <c r="B19" s="25">
        <v>54</v>
      </c>
      <c r="C19" s="25">
        <v>118</v>
      </c>
      <c r="D19" s="25">
        <v>173</v>
      </c>
      <c r="E19" s="25">
        <v>0</v>
      </c>
      <c r="F19" s="25">
        <v>0</v>
      </c>
      <c r="G19" s="25">
        <v>0</v>
      </c>
      <c r="H19" s="25">
        <f t="shared" si="0"/>
        <v>54</v>
      </c>
      <c r="I19" s="25">
        <f t="shared" si="1"/>
        <v>291</v>
      </c>
      <c r="J19" s="23">
        <f t="shared" si="2"/>
        <v>8.1044574515983792E-3</v>
      </c>
      <c r="K19" s="23">
        <f t="shared" si="3"/>
        <v>1.8002969561989606E-3</v>
      </c>
      <c r="M19" s="25"/>
      <c r="N19" s="25"/>
      <c r="O19" s="25"/>
      <c r="P19" s="25"/>
      <c r="Q19" s="25"/>
      <c r="R19" s="25"/>
    </row>
    <row r="20" spans="1:18" ht="15" customHeight="1">
      <c r="A20" s="38" t="s">
        <v>18</v>
      </c>
      <c r="B20" s="25">
        <v>108</v>
      </c>
      <c r="C20" s="25">
        <v>361</v>
      </c>
      <c r="D20" s="25">
        <v>384</v>
      </c>
      <c r="E20" s="25">
        <v>0</v>
      </c>
      <c r="F20" s="25">
        <v>0</v>
      </c>
      <c r="G20" s="25">
        <v>0</v>
      </c>
      <c r="H20" s="25">
        <f t="shared" si="0"/>
        <v>108</v>
      </c>
      <c r="I20" s="25">
        <f t="shared" si="1"/>
        <v>745</v>
      </c>
      <c r="J20" s="23">
        <f t="shared" si="2"/>
        <v>1.6208914903196758E-2</v>
      </c>
      <c r="K20" s="23">
        <f t="shared" si="3"/>
        <v>4.609007671368473E-3</v>
      </c>
      <c r="M20" s="25"/>
      <c r="N20" s="25"/>
      <c r="O20" s="25"/>
      <c r="P20" s="25"/>
      <c r="Q20" s="25"/>
      <c r="R20" s="25"/>
    </row>
    <row r="21" spans="1:18" ht="15" customHeight="1">
      <c r="A21" s="38" t="s">
        <v>19</v>
      </c>
      <c r="B21" s="25">
        <v>34</v>
      </c>
      <c r="C21" s="25">
        <v>14</v>
      </c>
      <c r="D21" s="25">
        <v>19</v>
      </c>
      <c r="E21" s="25">
        <v>0</v>
      </c>
      <c r="F21" s="25">
        <v>0</v>
      </c>
      <c r="G21" s="25">
        <v>0</v>
      </c>
      <c r="H21" s="25">
        <f t="shared" si="0"/>
        <v>34</v>
      </c>
      <c r="I21" s="25">
        <f t="shared" si="1"/>
        <v>33</v>
      </c>
      <c r="J21" s="23">
        <f t="shared" si="2"/>
        <v>5.1028065435989797E-3</v>
      </c>
      <c r="K21" s="23">
        <f t="shared" si="3"/>
        <v>2.0415738678544916E-4</v>
      </c>
      <c r="M21" s="25"/>
      <c r="N21" s="25"/>
      <c r="O21" s="25"/>
      <c r="P21" s="25"/>
      <c r="Q21" s="25"/>
      <c r="R21" s="25"/>
    </row>
    <row r="22" spans="1:18" ht="15" customHeight="1">
      <c r="A22" s="38" t="s">
        <v>20</v>
      </c>
      <c r="B22" s="25">
        <v>16</v>
      </c>
      <c r="C22" s="25">
        <v>7</v>
      </c>
      <c r="D22" s="25">
        <v>26</v>
      </c>
      <c r="E22" s="25">
        <v>0</v>
      </c>
      <c r="F22" s="25">
        <v>0</v>
      </c>
      <c r="G22" s="25">
        <v>0</v>
      </c>
      <c r="H22" s="25">
        <f t="shared" si="0"/>
        <v>16</v>
      </c>
      <c r="I22" s="25">
        <f t="shared" si="1"/>
        <v>33</v>
      </c>
      <c r="J22" s="23">
        <f t="shared" si="2"/>
        <v>2.4013207263995197E-3</v>
      </c>
      <c r="K22" s="23">
        <f t="shared" si="3"/>
        <v>2.0415738678544916E-4</v>
      </c>
      <c r="M22" s="25"/>
      <c r="N22" s="25"/>
      <c r="O22" s="25"/>
      <c r="P22" s="25"/>
      <c r="Q22" s="25"/>
      <c r="R22" s="25"/>
    </row>
    <row r="23" spans="1:18" ht="15" customHeight="1">
      <c r="A23" s="38" t="s">
        <v>21</v>
      </c>
      <c r="B23" s="25">
        <v>20</v>
      </c>
      <c r="C23" s="25">
        <v>36</v>
      </c>
      <c r="D23" s="25">
        <v>60</v>
      </c>
      <c r="E23" s="25">
        <v>0</v>
      </c>
      <c r="F23" s="25">
        <v>0</v>
      </c>
      <c r="G23" s="25">
        <v>0</v>
      </c>
      <c r="H23" s="25">
        <f t="shared" si="0"/>
        <v>20</v>
      </c>
      <c r="I23" s="25">
        <f t="shared" si="1"/>
        <v>96</v>
      </c>
      <c r="J23" s="23">
        <f t="shared" si="2"/>
        <v>3.0016509079993999E-3</v>
      </c>
      <c r="K23" s="23">
        <f t="shared" si="3"/>
        <v>5.9391239792130662E-4</v>
      </c>
      <c r="M23" s="25"/>
      <c r="N23" s="25"/>
      <c r="O23" s="25"/>
      <c r="P23" s="25"/>
      <c r="Q23" s="25"/>
      <c r="R23" s="25"/>
    </row>
    <row r="24" spans="1:18" ht="15" customHeight="1">
      <c r="A24" s="38" t="s">
        <v>22</v>
      </c>
      <c r="B24" s="25">
        <v>124</v>
      </c>
      <c r="C24" s="25">
        <v>1326</v>
      </c>
      <c r="D24" s="25">
        <v>1571</v>
      </c>
      <c r="E24" s="25">
        <v>2</v>
      </c>
      <c r="F24" s="25">
        <v>0</v>
      </c>
      <c r="G24" s="25">
        <v>0</v>
      </c>
      <c r="H24" s="25">
        <f t="shared" si="0"/>
        <v>126</v>
      </c>
      <c r="I24" s="25">
        <f t="shared" si="1"/>
        <v>2897</v>
      </c>
      <c r="J24" s="23">
        <f t="shared" si="2"/>
        <v>1.8910400720396219E-2</v>
      </c>
      <c r="K24" s="23">
        <f t="shared" si="3"/>
        <v>1.7922543924771096E-2</v>
      </c>
      <c r="M24" s="25"/>
      <c r="N24" s="25"/>
      <c r="O24" s="25"/>
      <c r="P24" s="25"/>
      <c r="Q24" s="25"/>
      <c r="R24" s="25"/>
    </row>
    <row r="25" spans="1:18" ht="15" customHeight="1">
      <c r="A25" s="38" t="s">
        <v>23</v>
      </c>
      <c r="B25" s="25">
        <v>94</v>
      </c>
      <c r="C25" s="25">
        <v>335</v>
      </c>
      <c r="D25" s="25">
        <v>430</v>
      </c>
      <c r="E25" s="25">
        <v>0</v>
      </c>
      <c r="F25" s="25">
        <v>0</v>
      </c>
      <c r="G25" s="25">
        <v>0</v>
      </c>
      <c r="H25" s="25">
        <f t="shared" si="0"/>
        <v>94</v>
      </c>
      <c r="I25" s="25">
        <f t="shared" si="1"/>
        <v>765</v>
      </c>
      <c r="J25" s="23">
        <f t="shared" si="2"/>
        <v>1.4107759267597178E-2</v>
      </c>
      <c r="K25" s="23">
        <f t="shared" si="3"/>
        <v>4.7327394209354121E-3</v>
      </c>
      <c r="M25" s="25"/>
      <c r="N25" s="25"/>
      <c r="O25" s="25"/>
      <c r="P25" s="25"/>
      <c r="Q25" s="25"/>
      <c r="R25" s="25"/>
    </row>
    <row r="26" spans="1:18" ht="15" customHeight="1">
      <c r="A26" s="38" t="s">
        <v>24</v>
      </c>
      <c r="B26" s="25">
        <v>24</v>
      </c>
      <c r="C26" s="25">
        <v>50</v>
      </c>
      <c r="D26" s="25">
        <v>47</v>
      </c>
      <c r="E26" s="25">
        <v>0</v>
      </c>
      <c r="F26" s="25">
        <v>0</v>
      </c>
      <c r="G26" s="25">
        <v>0</v>
      </c>
      <c r="H26" s="25">
        <f t="shared" si="0"/>
        <v>24</v>
      </c>
      <c r="I26" s="25">
        <f t="shared" si="1"/>
        <v>97</v>
      </c>
      <c r="J26" s="23">
        <f t="shared" si="2"/>
        <v>3.6019810895992796E-3</v>
      </c>
      <c r="K26" s="23">
        <f t="shared" si="3"/>
        <v>6.0009898539965356E-4</v>
      </c>
      <c r="M26" s="25"/>
      <c r="N26" s="25"/>
      <c r="O26" s="25"/>
      <c r="P26" s="25"/>
      <c r="Q26" s="25"/>
      <c r="R26" s="25"/>
    </row>
    <row r="27" spans="1:18" ht="15" customHeight="1">
      <c r="A27" s="38" t="s">
        <v>25</v>
      </c>
      <c r="B27" s="25">
        <v>32</v>
      </c>
      <c r="C27" s="25">
        <v>124</v>
      </c>
      <c r="D27" s="25">
        <v>154</v>
      </c>
      <c r="E27" s="25">
        <v>0</v>
      </c>
      <c r="F27" s="25">
        <v>0</v>
      </c>
      <c r="G27" s="25">
        <v>0</v>
      </c>
      <c r="H27" s="25">
        <f t="shared" si="0"/>
        <v>32</v>
      </c>
      <c r="I27" s="25">
        <f t="shared" si="1"/>
        <v>278</v>
      </c>
      <c r="J27" s="23">
        <f t="shared" si="2"/>
        <v>4.8026414527990394E-3</v>
      </c>
      <c r="K27" s="23">
        <f t="shared" si="3"/>
        <v>1.7198713189804503E-3</v>
      </c>
      <c r="M27" s="25"/>
      <c r="N27" s="25"/>
      <c r="O27" s="25"/>
      <c r="P27" s="25"/>
      <c r="Q27" s="25"/>
      <c r="R27" s="25"/>
    </row>
    <row r="28" spans="1:18" ht="15" customHeight="1">
      <c r="A28" s="38" t="s">
        <v>26</v>
      </c>
      <c r="B28" s="25">
        <v>110</v>
      </c>
      <c r="C28" s="25">
        <v>1035</v>
      </c>
      <c r="D28" s="25">
        <v>1435</v>
      </c>
      <c r="E28" s="25">
        <v>0</v>
      </c>
      <c r="F28" s="25">
        <v>0</v>
      </c>
      <c r="G28" s="25">
        <v>0</v>
      </c>
      <c r="H28" s="25">
        <f t="shared" si="0"/>
        <v>110</v>
      </c>
      <c r="I28" s="25">
        <f t="shared" si="1"/>
        <v>2470</v>
      </c>
      <c r="J28" s="23">
        <f t="shared" si="2"/>
        <v>1.6509079993996697E-2</v>
      </c>
      <c r="K28" s="23">
        <f t="shared" si="3"/>
        <v>1.5280871071516952E-2</v>
      </c>
      <c r="M28" s="25"/>
      <c r="N28" s="25"/>
      <c r="O28" s="25"/>
      <c r="P28" s="25"/>
      <c r="Q28" s="25"/>
      <c r="R28" s="25"/>
    </row>
    <row r="29" spans="1:18" ht="15" customHeight="1">
      <c r="A29" s="38" t="s">
        <v>27</v>
      </c>
      <c r="B29" s="25">
        <v>56</v>
      </c>
      <c r="C29" s="25">
        <v>148</v>
      </c>
      <c r="D29" s="25">
        <v>146</v>
      </c>
      <c r="E29" s="25">
        <v>0</v>
      </c>
      <c r="F29" s="25">
        <v>0</v>
      </c>
      <c r="G29" s="25">
        <v>0</v>
      </c>
      <c r="H29" s="25">
        <f t="shared" si="0"/>
        <v>56</v>
      </c>
      <c r="I29" s="25">
        <f t="shared" si="1"/>
        <v>294</v>
      </c>
      <c r="J29" s="23">
        <f t="shared" si="2"/>
        <v>8.4046225423983194E-3</v>
      </c>
      <c r="K29" s="23">
        <f t="shared" si="3"/>
        <v>1.8188567186340015E-3</v>
      </c>
      <c r="M29" s="25"/>
      <c r="N29" s="25"/>
      <c r="O29" s="25"/>
      <c r="P29" s="25"/>
      <c r="Q29" s="25"/>
      <c r="R29" s="25"/>
    </row>
    <row r="30" spans="1:18" ht="15" customHeight="1">
      <c r="A30" s="38" t="s">
        <v>28</v>
      </c>
      <c r="B30" s="25">
        <v>124</v>
      </c>
      <c r="C30" s="25">
        <v>715</v>
      </c>
      <c r="D30" s="25">
        <v>765</v>
      </c>
      <c r="E30" s="25">
        <v>0</v>
      </c>
      <c r="F30" s="25">
        <v>0</v>
      </c>
      <c r="G30" s="25">
        <v>0</v>
      </c>
      <c r="H30" s="25">
        <f t="shared" si="0"/>
        <v>124</v>
      </c>
      <c r="I30" s="25">
        <f t="shared" si="1"/>
        <v>1480</v>
      </c>
      <c r="J30" s="23">
        <f t="shared" si="2"/>
        <v>1.8610235629596277E-2</v>
      </c>
      <c r="K30" s="23">
        <f t="shared" si="3"/>
        <v>9.1561494679534769E-3</v>
      </c>
      <c r="M30" s="25"/>
      <c r="N30" s="25"/>
      <c r="O30" s="25"/>
      <c r="P30" s="25"/>
      <c r="Q30" s="25"/>
      <c r="R30" s="25"/>
    </row>
    <row r="31" spans="1:18" ht="15" customHeight="1">
      <c r="A31" s="38" t="s">
        <v>29</v>
      </c>
      <c r="B31" s="25">
        <v>46</v>
      </c>
      <c r="C31" s="25">
        <v>212</v>
      </c>
      <c r="D31" s="25">
        <v>247</v>
      </c>
      <c r="E31" s="25">
        <v>0</v>
      </c>
      <c r="F31" s="25">
        <v>0</v>
      </c>
      <c r="G31" s="25">
        <v>0</v>
      </c>
      <c r="H31" s="25">
        <f t="shared" si="0"/>
        <v>46</v>
      </c>
      <c r="I31" s="25">
        <f t="shared" si="1"/>
        <v>459</v>
      </c>
      <c r="J31" s="23">
        <f t="shared" si="2"/>
        <v>6.9037970883986189E-3</v>
      </c>
      <c r="K31" s="23">
        <f t="shared" si="3"/>
        <v>2.8396436525612474E-3</v>
      </c>
      <c r="M31" s="25"/>
      <c r="N31" s="25"/>
      <c r="O31" s="25"/>
      <c r="P31" s="25"/>
      <c r="Q31" s="25"/>
      <c r="R31" s="25"/>
    </row>
    <row r="32" spans="1:18" ht="15" customHeight="1">
      <c r="A32" s="38" t="s">
        <v>30</v>
      </c>
      <c r="B32" s="25">
        <v>79</v>
      </c>
      <c r="C32" s="25">
        <v>788</v>
      </c>
      <c r="D32" s="25">
        <v>689</v>
      </c>
      <c r="E32" s="25">
        <v>1</v>
      </c>
      <c r="F32" s="25">
        <v>0</v>
      </c>
      <c r="G32" s="25">
        <v>0</v>
      </c>
      <c r="H32" s="25">
        <f t="shared" si="0"/>
        <v>80</v>
      </c>
      <c r="I32" s="25">
        <f t="shared" si="1"/>
        <v>1477</v>
      </c>
      <c r="J32" s="23">
        <f t="shared" si="2"/>
        <v>1.2006603631997599E-2</v>
      </c>
      <c r="K32" s="23">
        <f t="shared" si="3"/>
        <v>9.1375897055184369E-3</v>
      </c>
      <c r="M32" s="25"/>
      <c r="N32" s="25"/>
      <c r="O32" s="25"/>
      <c r="P32" s="25"/>
      <c r="Q32" s="25"/>
      <c r="R32" s="25"/>
    </row>
    <row r="33" spans="1:18" ht="15" customHeight="1">
      <c r="A33" s="38" t="s">
        <v>31</v>
      </c>
      <c r="B33" s="25">
        <v>134</v>
      </c>
      <c r="C33" s="25">
        <v>2200</v>
      </c>
      <c r="D33" s="25">
        <v>2622</v>
      </c>
      <c r="E33" s="25">
        <v>0</v>
      </c>
      <c r="F33" s="25">
        <v>0</v>
      </c>
      <c r="G33" s="25">
        <v>0</v>
      </c>
      <c r="H33" s="25">
        <f t="shared" si="0"/>
        <v>134</v>
      </c>
      <c r="I33" s="25">
        <f t="shared" si="1"/>
        <v>4822</v>
      </c>
      <c r="J33" s="23">
        <f t="shared" si="2"/>
        <v>2.0111061083595977E-2</v>
      </c>
      <c r="K33" s="23">
        <f t="shared" si="3"/>
        <v>2.9831724820588962E-2</v>
      </c>
      <c r="M33" s="25"/>
      <c r="N33" s="25"/>
      <c r="O33" s="25"/>
      <c r="P33" s="25"/>
      <c r="Q33" s="25"/>
      <c r="R33" s="25"/>
    </row>
    <row r="34" spans="1:18" ht="15" customHeight="1">
      <c r="A34" s="38" t="s">
        <v>32</v>
      </c>
      <c r="B34" s="25">
        <v>50</v>
      </c>
      <c r="C34" s="25">
        <v>312</v>
      </c>
      <c r="D34" s="25">
        <v>409</v>
      </c>
      <c r="E34" s="25">
        <v>0</v>
      </c>
      <c r="F34" s="25">
        <v>0</v>
      </c>
      <c r="G34" s="25">
        <v>0</v>
      </c>
      <c r="H34" s="25">
        <f t="shared" si="0"/>
        <v>50</v>
      </c>
      <c r="I34" s="25">
        <f t="shared" si="1"/>
        <v>721</v>
      </c>
      <c r="J34" s="23">
        <f t="shared" si="2"/>
        <v>7.5041272699984994E-3</v>
      </c>
      <c r="K34" s="23">
        <f t="shared" si="3"/>
        <v>4.4605295718881466E-3</v>
      </c>
      <c r="M34" s="25"/>
      <c r="N34" s="25"/>
      <c r="O34" s="25"/>
      <c r="P34" s="25"/>
      <c r="Q34" s="25"/>
      <c r="R34" s="25"/>
    </row>
    <row r="35" spans="1:18" ht="15" customHeight="1">
      <c r="A35" s="38" t="s">
        <v>9</v>
      </c>
      <c r="B35" s="25">
        <v>2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0"/>
        <v>2</v>
      </c>
      <c r="I35" s="25">
        <f t="shared" si="1"/>
        <v>0</v>
      </c>
      <c r="J35" s="23">
        <f t="shared" si="2"/>
        <v>3.0016509079993996E-4</v>
      </c>
      <c r="K35" s="23">
        <f t="shared" si="3"/>
        <v>0</v>
      </c>
      <c r="M35" s="25"/>
      <c r="N35" s="25"/>
      <c r="O35" s="25"/>
      <c r="P35" s="25"/>
      <c r="Q35" s="25"/>
      <c r="R35" s="25"/>
    </row>
    <row r="36" spans="1:18" ht="15" customHeight="1">
      <c r="A36" s="38" t="s">
        <v>33</v>
      </c>
      <c r="B36" s="25">
        <v>78</v>
      </c>
      <c r="C36" s="25">
        <v>600</v>
      </c>
      <c r="D36" s="25">
        <v>717</v>
      </c>
      <c r="E36" s="25">
        <v>0</v>
      </c>
      <c r="F36" s="25">
        <v>0</v>
      </c>
      <c r="G36" s="25">
        <v>0</v>
      </c>
      <c r="H36" s="25">
        <f t="shared" si="0"/>
        <v>78</v>
      </c>
      <c r="I36" s="25">
        <f t="shared" si="1"/>
        <v>1317</v>
      </c>
      <c r="J36" s="23">
        <f t="shared" si="2"/>
        <v>1.1706438541197659E-2</v>
      </c>
      <c r="K36" s="23">
        <f t="shared" si="3"/>
        <v>8.1477357089829242E-3</v>
      </c>
      <c r="M36" s="25"/>
      <c r="N36" s="25"/>
      <c r="O36" s="25"/>
      <c r="P36" s="25"/>
      <c r="Q36" s="25"/>
      <c r="R36" s="25"/>
    </row>
    <row r="37" spans="1:18" ht="15" customHeight="1">
      <c r="A37" s="38" t="s">
        <v>34</v>
      </c>
      <c r="B37" s="25">
        <v>235</v>
      </c>
      <c r="C37" s="25">
        <v>3729</v>
      </c>
      <c r="D37" s="25">
        <v>4169</v>
      </c>
      <c r="E37" s="25">
        <v>2</v>
      </c>
      <c r="F37" s="25">
        <v>0</v>
      </c>
      <c r="G37" s="25">
        <v>2</v>
      </c>
      <c r="H37" s="25">
        <f t="shared" si="0"/>
        <v>237</v>
      </c>
      <c r="I37" s="25">
        <f t="shared" si="1"/>
        <v>7900</v>
      </c>
      <c r="J37" s="23">
        <f t="shared" si="2"/>
        <v>3.5569563259792887E-2</v>
      </c>
      <c r="K37" s="23">
        <f t="shared" si="3"/>
        <v>4.8874041078940854E-2</v>
      </c>
      <c r="M37" s="25"/>
      <c r="N37" s="25"/>
      <c r="O37" s="25"/>
      <c r="P37" s="25"/>
      <c r="Q37" s="25"/>
      <c r="R37" s="25"/>
    </row>
    <row r="38" spans="1:18" ht="15" customHeight="1">
      <c r="A38" s="38" t="s">
        <v>35</v>
      </c>
      <c r="B38" s="25">
        <v>124</v>
      </c>
      <c r="C38" s="25">
        <v>1270</v>
      </c>
      <c r="D38" s="25">
        <v>1506</v>
      </c>
      <c r="E38" s="25">
        <v>2</v>
      </c>
      <c r="F38" s="25">
        <v>6</v>
      </c>
      <c r="G38" s="25">
        <v>6</v>
      </c>
      <c r="H38" s="25">
        <f t="shared" si="0"/>
        <v>126</v>
      </c>
      <c r="I38" s="25">
        <f t="shared" si="1"/>
        <v>2788</v>
      </c>
      <c r="J38" s="23">
        <f t="shared" si="2"/>
        <v>1.8910400720396219E-2</v>
      </c>
      <c r="K38" s="23">
        <f t="shared" si="3"/>
        <v>1.7248205889631281E-2</v>
      </c>
      <c r="M38" s="25"/>
      <c r="N38" s="25"/>
      <c r="O38" s="25"/>
      <c r="P38" s="25"/>
      <c r="Q38" s="25"/>
      <c r="R38" s="25"/>
    </row>
    <row r="39" spans="1:18" ht="15" customHeight="1">
      <c r="A39" s="38" t="s">
        <v>36</v>
      </c>
      <c r="B39" s="25">
        <v>159</v>
      </c>
      <c r="C39" s="25">
        <v>1734</v>
      </c>
      <c r="D39" s="25">
        <v>1748</v>
      </c>
      <c r="E39" s="25">
        <v>0</v>
      </c>
      <c r="F39" s="25">
        <v>0</v>
      </c>
      <c r="G39" s="25">
        <v>0</v>
      </c>
      <c r="H39" s="25">
        <f t="shared" si="0"/>
        <v>159</v>
      </c>
      <c r="I39" s="25">
        <f t="shared" si="1"/>
        <v>3482</v>
      </c>
      <c r="J39" s="23">
        <f t="shared" si="2"/>
        <v>2.3863124718595228E-2</v>
      </c>
      <c r="K39" s="23">
        <f t="shared" si="3"/>
        <v>2.1541697599604059E-2</v>
      </c>
      <c r="M39" s="25"/>
      <c r="N39" s="25"/>
      <c r="O39" s="25"/>
      <c r="P39" s="25"/>
      <c r="Q39" s="25"/>
      <c r="R39" s="25"/>
    </row>
    <row r="40" spans="1:18" ht="15" customHeight="1">
      <c r="A40" s="38" t="s">
        <v>37</v>
      </c>
      <c r="B40" s="25">
        <v>56</v>
      </c>
      <c r="C40" s="25">
        <v>244</v>
      </c>
      <c r="D40" s="25">
        <v>243</v>
      </c>
      <c r="E40" s="25">
        <v>0</v>
      </c>
      <c r="F40" s="25">
        <v>0</v>
      </c>
      <c r="G40" s="25">
        <v>0</v>
      </c>
      <c r="H40" s="25">
        <f t="shared" si="0"/>
        <v>56</v>
      </c>
      <c r="I40" s="25">
        <f t="shared" si="1"/>
        <v>487</v>
      </c>
      <c r="J40" s="23">
        <f t="shared" si="2"/>
        <v>8.4046225423983194E-3</v>
      </c>
      <c r="K40" s="23">
        <f t="shared" si="3"/>
        <v>3.0128681019549615E-3</v>
      </c>
      <c r="M40" s="25"/>
      <c r="N40" s="25"/>
      <c r="O40" s="25"/>
      <c r="P40" s="25"/>
      <c r="Q40" s="25"/>
      <c r="R40" s="25"/>
    </row>
    <row r="41" spans="1:18" ht="15" customHeight="1">
      <c r="A41" s="38" t="s">
        <v>38</v>
      </c>
      <c r="B41" s="25">
        <v>36</v>
      </c>
      <c r="C41" s="25">
        <v>105</v>
      </c>
      <c r="D41" s="25">
        <v>107</v>
      </c>
      <c r="E41" s="25">
        <v>0</v>
      </c>
      <c r="F41" s="25">
        <v>0</v>
      </c>
      <c r="G41" s="25">
        <v>0</v>
      </c>
      <c r="H41" s="25">
        <f t="shared" si="0"/>
        <v>36</v>
      </c>
      <c r="I41" s="25">
        <f t="shared" si="1"/>
        <v>212</v>
      </c>
      <c r="J41" s="23">
        <f t="shared" si="2"/>
        <v>5.4029716343989191E-3</v>
      </c>
      <c r="K41" s="23">
        <f t="shared" si="3"/>
        <v>1.3115565454095521E-3</v>
      </c>
      <c r="M41" s="25"/>
      <c r="N41" s="25"/>
      <c r="O41" s="25"/>
      <c r="P41" s="25"/>
      <c r="Q41" s="25"/>
      <c r="R41" s="25"/>
    </row>
    <row r="42" spans="1:18" ht="15" customHeight="1">
      <c r="A42" s="38" t="s">
        <v>39</v>
      </c>
      <c r="B42" s="25">
        <v>42</v>
      </c>
      <c r="C42" s="25">
        <v>53</v>
      </c>
      <c r="D42" s="25">
        <v>106</v>
      </c>
      <c r="E42" s="25">
        <v>0</v>
      </c>
      <c r="F42" s="25">
        <v>0</v>
      </c>
      <c r="G42" s="25">
        <v>0</v>
      </c>
      <c r="H42" s="25">
        <f t="shared" si="0"/>
        <v>42</v>
      </c>
      <c r="I42" s="25">
        <f t="shared" si="1"/>
        <v>159</v>
      </c>
      <c r="J42" s="23">
        <f t="shared" si="2"/>
        <v>6.3034669067987392E-3</v>
      </c>
      <c r="K42" s="23">
        <f t="shared" si="3"/>
        <v>9.8366740905716414E-4</v>
      </c>
      <c r="M42" s="25"/>
      <c r="N42" s="25"/>
      <c r="O42" s="25"/>
      <c r="P42" s="25"/>
      <c r="Q42" s="25"/>
      <c r="R42" s="25"/>
    </row>
    <row r="43" spans="1:18" ht="15" customHeight="1">
      <c r="A43" s="38" t="s">
        <v>47</v>
      </c>
      <c r="B43" s="25">
        <v>34</v>
      </c>
      <c r="C43" s="25">
        <v>84</v>
      </c>
      <c r="D43" s="25">
        <v>115</v>
      </c>
      <c r="E43" s="25">
        <v>0</v>
      </c>
      <c r="F43" s="25">
        <v>0</v>
      </c>
      <c r="G43" s="25">
        <v>0</v>
      </c>
      <c r="H43" s="25">
        <f t="shared" si="0"/>
        <v>34</v>
      </c>
      <c r="I43" s="25">
        <f t="shared" si="1"/>
        <v>199</v>
      </c>
      <c r="J43" s="23">
        <f t="shared" si="2"/>
        <v>5.1028065435989797E-3</v>
      </c>
      <c r="K43" s="23">
        <f t="shared" si="3"/>
        <v>1.2311309081910419E-3</v>
      </c>
      <c r="M43" s="25"/>
      <c r="N43" s="25"/>
      <c r="O43" s="25"/>
      <c r="P43" s="25"/>
      <c r="Q43" s="25"/>
      <c r="R43" s="25"/>
    </row>
    <row r="44" spans="1:18" ht="15" customHeight="1">
      <c r="A44" s="38" t="s">
        <v>40</v>
      </c>
      <c r="B44" s="25">
        <v>132</v>
      </c>
      <c r="C44" s="25">
        <v>2945</v>
      </c>
      <c r="D44" s="25">
        <v>2757</v>
      </c>
      <c r="E44" s="25">
        <v>2</v>
      </c>
      <c r="F44" s="25">
        <v>0</v>
      </c>
      <c r="G44" s="25">
        <v>1</v>
      </c>
      <c r="H44" s="25">
        <f t="shared" si="0"/>
        <v>134</v>
      </c>
      <c r="I44" s="25">
        <f t="shared" si="1"/>
        <v>5703</v>
      </c>
      <c r="J44" s="23">
        <f t="shared" si="2"/>
        <v>2.0111061083595977E-2</v>
      </c>
      <c r="K44" s="23">
        <f t="shared" si="3"/>
        <v>3.528210838901262E-2</v>
      </c>
      <c r="M44" s="25"/>
      <c r="N44" s="25"/>
      <c r="O44" s="25"/>
      <c r="P44" s="25"/>
      <c r="Q44" s="25"/>
      <c r="R44" s="25"/>
    </row>
    <row r="45" spans="1:18" ht="15" customHeight="1">
      <c r="A45" s="38" t="s">
        <v>41</v>
      </c>
      <c r="B45" s="25">
        <v>129</v>
      </c>
      <c r="C45" s="25">
        <v>1370</v>
      </c>
      <c r="D45" s="25">
        <v>1558</v>
      </c>
      <c r="E45" s="25">
        <v>9</v>
      </c>
      <c r="F45" s="25">
        <v>14</v>
      </c>
      <c r="G45" s="25">
        <v>2</v>
      </c>
      <c r="H45" s="25">
        <f t="shared" si="0"/>
        <v>138</v>
      </c>
      <c r="I45" s="25">
        <f t="shared" si="1"/>
        <v>2944</v>
      </c>
      <c r="J45" s="23">
        <f t="shared" si="2"/>
        <v>2.0711391265195857E-2</v>
      </c>
      <c r="K45" s="23">
        <f t="shared" si="3"/>
        <v>1.8213313536253401E-2</v>
      </c>
      <c r="M45" s="25"/>
      <c r="N45" s="25"/>
      <c r="O45" s="25"/>
      <c r="P45" s="25"/>
      <c r="Q45" s="25"/>
      <c r="R45" s="25"/>
    </row>
    <row r="46" spans="1:18" ht="5.0999999999999996" customHeight="1">
      <c r="A46" s="12"/>
      <c r="B46" s="34"/>
      <c r="C46" s="34"/>
      <c r="D46" s="34"/>
      <c r="E46" s="34"/>
      <c r="F46" s="34"/>
      <c r="G46" s="34"/>
      <c r="H46" s="34"/>
      <c r="I46" s="34"/>
    </row>
    <row r="47" spans="1:18" ht="15" customHeight="1">
      <c r="A47" s="58" t="s">
        <v>2</v>
      </c>
      <c r="B47" s="59">
        <f>SUM(B7:B45)</f>
        <v>5305</v>
      </c>
      <c r="C47" s="59">
        <f t="shared" ref="C47:G47" si="4">SUM(C7:C45)</f>
        <v>68214</v>
      </c>
      <c r="D47" s="60">
        <f t="shared" si="4"/>
        <v>68181</v>
      </c>
      <c r="E47" s="59">
        <f t="shared" si="4"/>
        <v>1358</v>
      </c>
      <c r="F47" s="59">
        <f t="shared" si="4"/>
        <v>14273</v>
      </c>
      <c r="G47" s="60">
        <f t="shared" si="4"/>
        <v>10972</v>
      </c>
      <c r="H47" s="59">
        <f>B47+E47</f>
        <v>6663</v>
      </c>
      <c r="I47" s="60">
        <f>C47+D47+F47+G47</f>
        <v>161640</v>
      </c>
      <c r="J47" s="61">
        <f>SUM(J7:J45)</f>
        <v>0.99999999999999967</v>
      </c>
      <c r="K47" s="61">
        <f>SUM(K7:K45)</f>
        <v>1.0000000000000004</v>
      </c>
    </row>
    <row r="48" spans="1:18" ht="5.0999999999999996" customHeight="1">
      <c r="A48" s="12"/>
      <c r="B48" s="34"/>
      <c r="C48" s="34"/>
      <c r="D48" s="34"/>
      <c r="E48" s="34"/>
      <c r="F48" s="34"/>
      <c r="G48" s="34"/>
      <c r="H48" s="35"/>
      <c r="I48" s="35"/>
    </row>
    <row r="49" spans="1:11" ht="15" customHeight="1">
      <c r="A49" s="62" t="s">
        <v>88</v>
      </c>
      <c r="B49" s="32">
        <v>17855</v>
      </c>
      <c r="C49" s="32">
        <v>749712</v>
      </c>
      <c r="D49" s="32">
        <v>746581</v>
      </c>
      <c r="E49" s="32">
        <v>30643</v>
      </c>
      <c r="F49" s="32">
        <v>2356989</v>
      </c>
      <c r="G49" s="32">
        <v>2015022</v>
      </c>
      <c r="H49" s="32">
        <f>B49+E49</f>
        <v>48498</v>
      </c>
      <c r="I49" s="32">
        <f>C49+D49+F49+G49</f>
        <v>5868304</v>
      </c>
      <c r="J49" s="31"/>
      <c r="K49" s="31"/>
    </row>
    <row r="50" spans="1:11" ht="15" customHeight="1">
      <c r="A50" s="62" t="s">
        <v>89</v>
      </c>
      <c r="B50" s="32">
        <f>B47</f>
        <v>5305</v>
      </c>
      <c r="C50" s="32">
        <f t="shared" ref="C50:I50" si="5">C47</f>
        <v>68214</v>
      </c>
      <c r="D50" s="32">
        <f t="shared" si="5"/>
        <v>68181</v>
      </c>
      <c r="E50" s="32">
        <f t="shared" si="5"/>
        <v>1358</v>
      </c>
      <c r="F50" s="32">
        <f t="shared" si="5"/>
        <v>14273</v>
      </c>
      <c r="G50" s="32">
        <f t="shared" si="5"/>
        <v>10972</v>
      </c>
      <c r="H50" s="32">
        <f t="shared" si="5"/>
        <v>6663</v>
      </c>
      <c r="I50" s="32">
        <f t="shared" si="5"/>
        <v>161640</v>
      </c>
      <c r="J50" s="31"/>
      <c r="K50" s="31"/>
    </row>
    <row r="51" spans="1:11" ht="15" customHeight="1">
      <c r="A51" s="62" t="s">
        <v>48</v>
      </c>
      <c r="B51" s="23">
        <f>(B50-B49)/B49</f>
        <v>-0.70288434612153461</v>
      </c>
      <c r="C51" s="23">
        <f t="shared" ref="C51:I51" si="6">(C50-C49)/C49</f>
        <v>-0.90901306101542989</v>
      </c>
      <c r="D51" s="23">
        <f t="shared" si="6"/>
        <v>-0.90867568287968759</v>
      </c>
      <c r="E51" s="23">
        <f t="shared" si="6"/>
        <v>-0.95568319028815718</v>
      </c>
      <c r="F51" s="23">
        <f t="shared" si="6"/>
        <v>-0.99394439261277845</v>
      </c>
      <c r="G51" s="23">
        <f t="shared" si="6"/>
        <v>-0.99455489815992082</v>
      </c>
      <c r="H51" s="23">
        <f t="shared" si="6"/>
        <v>-0.86261289125324758</v>
      </c>
      <c r="I51" s="23">
        <f t="shared" si="6"/>
        <v>-0.97245541471607466</v>
      </c>
      <c r="J51" s="31"/>
      <c r="K51" s="31"/>
    </row>
    <row r="52" spans="1:11">
      <c r="A52" s="1"/>
    </row>
    <row r="53" spans="1:11" ht="16.5">
      <c r="A53" s="1"/>
      <c r="B53" s="25"/>
      <c r="C53" s="25"/>
      <c r="D53" s="25"/>
      <c r="E53" s="25"/>
      <c r="F53" s="25"/>
      <c r="G53" s="25"/>
      <c r="H53" s="25"/>
      <c r="I53" s="25"/>
      <c r="J53" s="69"/>
    </row>
    <row r="54" spans="1:11">
      <c r="A54" s="1"/>
    </row>
    <row r="55" spans="1:11" ht="16.5">
      <c r="A55" s="1"/>
      <c r="B55" s="15"/>
      <c r="C55" s="16"/>
      <c r="D55" s="16"/>
      <c r="E55" s="16"/>
      <c r="F55" s="16"/>
      <c r="G55" s="16"/>
      <c r="H55" s="16"/>
      <c r="I55" s="16"/>
    </row>
    <row r="56" spans="1:11">
      <c r="A56" s="1"/>
    </row>
    <row r="57" spans="1:11">
      <c r="A57" s="1"/>
    </row>
    <row r="59" spans="1:11" hidden="1">
      <c r="A59" s="4"/>
    </row>
    <row r="60" spans="1:11" hidden="1"/>
    <row r="61" spans="1:11" hidden="1">
      <c r="A61" s="4"/>
    </row>
    <row r="62" spans="1:11" hidden="1">
      <c r="A62" s="4"/>
    </row>
    <row r="63" spans="1:11" hidden="1">
      <c r="A63" s="4"/>
      <c r="B63" s="5"/>
      <c r="C63" s="5"/>
      <c r="D63" s="5"/>
      <c r="E63" s="5"/>
      <c r="F63" s="5"/>
      <c r="G63" s="5"/>
    </row>
    <row r="64" spans="1:11">
      <c r="A64" s="4"/>
      <c r="F64" s="7"/>
    </row>
    <row r="65" spans="1:7">
      <c r="F65" s="7"/>
    </row>
    <row r="66" spans="1:7">
      <c r="A66" s="4"/>
    </row>
    <row r="67" spans="1:7">
      <c r="A67" s="4"/>
    </row>
    <row r="68" spans="1:7">
      <c r="A68" s="4"/>
      <c r="B68" s="5"/>
      <c r="C68" s="5"/>
      <c r="D68" s="5"/>
      <c r="E68" s="5"/>
      <c r="F68" s="5"/>
      <c r="G68" s="5"/>
    </row>
  </sheetData>
  <mergeCells count="6">
    <mergeCell ref="C5:D5"/>
    <mergeCell ref="F5:G5"/>
    <mergeCell ref="J4:K4"/>
    <mergeCell ref="H4:I4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verticalDpi="300" r:id="rId1"/>
  <headerFooter alignWithMargins="0"/>
  <drawing r:id="rId2"/>
  <legacyDrawing r:id="rId3"/>
  <oleObjects>
    <oleObject progId="PBrush" shapeId="6146" r:id="rId4"/>
    <oleObject progId="PBrush" shapeId="6147" r:id="rId5"/>
    <oleObject progId="PBrush" shapeId="6148" r:id="rId6"/>
    <oleObject progId="PBrush" shapeId="6149" r:id="rId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codeName="Φύλλο6"/>
  <dimension ref="A1:R68"/>
  <sheetViews>
    <sheetView zoomScale="80" zoomScaleNormal="80" workbookViewId="0">
      <pane ySplit="6" topLeftCell="A34" activePane="bottomLeft" state="frozen"/>
      <selection pane="bottomLeft" activeCell="M1" sqref="M1"/>
    </sheetView>
  </sheetViews>
  <sheetFormatPr defaultColWidth="8.7109375" defaultRowHeight="12.75"/>
  <cols>
    <col min="1" max="1" width="38.5703125" style="2" customWidth="1"/>
    <col min="2" max="11" width="13.5703125" style="2" customWidth="1"/>
    <col min="12" max="16384" width="8.7109375" style="2"/>
  </cols>
  <sheetData>
    <row r="1" spans="1:18" ht="15" customHeight="1">
      <c r="A1" s="37" t="s">
        <v>63</v>
      </c>
      <c r="B1" s="11"/>
      <c r="C1" s="11"/>
      <c r="D1" s="11"/>
      <c r="E1" s="12"/>
      <c r="F1" s="53" t="s">
        <v>54</v>
      </c>
      <c r="G1"/>
      <c r="H1" s="13"/>
      <c r="I1" s="13"/>
    </row>
    <row r="2" spans="1:18" ht="15" customHeight="1">
      <c r="A2" s="37" t="s">
        <v>62</v>
      </c>
      <c r="B2" s="12"/>
      <c r="C2" s="12"/>
      <c r="D2" s="12"/>
      <c r="E2" s="12"/>
      <c r="F2" s="54" t="s">
        <v>90</v>
      </c>
      <c r="G2"/>
      <c r="H2" s="13"/>
      <c r="I2" s="13"/>
    </row>
    <row r="3" spans="1:18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8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8" ht="15" customHeight="1">
      <c r="A5" s="66" t="s">
        <v>46</v>
      </c>
      <c r="B5" s="65" t="s">
        <v>43</v>
      </c>
      <c r="C5" s="72" t="s">
        <v>1</v>
      </c>
      <c r="D5" s="73"/>
      <c r="E5" s="65" t="s">
        <v>43</v>
      </c>
      <c r="F5" s="72" t="s">
        <v>1</v>
      </c>
      <c r="G5" s="73"/>
      <c r="H5" s="65" t="s">
        <v>43</v>
      </c>
      <c r="I5" s="66" t="s">
        <v>1</v>
      </c>
      <c r="J5" s="65" t="s">
        <v>43</v>
      </c>
      <c r="K5" s="65" t="s">
        <v>1</v>
      </c>
    </row>
    <row r="6" spans="1:18" ht="15" customHeight="1">
      <c r="A6" s="47"/>
      <c r="B6" s="65" t="s">
        <v>50</v>
      </c>
      <c r="C6" s="65" t="s">
        <v>44</v>
      </c>
      <c r="D6" s="66" t="s">
        <v>45</v>
      </c>
      <c r="E6" s="65" t="s">
        <v>50</v>
      </c>
      <c r="F6" s="65" t="s">
        <v>44</v>
      </c>
      <c r="G6" s="66" t="s">
        <v>45</v>
      </c>
      <c r="H6" s="65" t="s">
        <v>50</v>
      </c>
      <c r="I6" s="66" t="s">
        <v>50</v>
      </c>
      <c r="J6" s="65" t="s">
        <v>50</v>
      </c>
      <c r="K6" s="65" t="s">
        <v>50</v>
      </c>
    </row>
    <row r="7" spans="1:18" ht="15" customHeight="1">
      <c r="A7" s="38" t="s">
        <v>42</v>
      </c>
      <c r="B7" s="25">
        <v>4190</v>
      </c>
      <c r="C7" s="25">
        <v>94889</v>
      </c>
      <c r="D7" s="25">
        <v>100659</v>
      </c>
      <c r="E7" s="25">
        <v>2361</v>
      </c>
      <c r="F7" s="25">
        <v>74496</v>
      </c>
      <c r="G7" s="25">
        <v>43368</v>
      </c>
      <c r="H7" s="25">
        <f t="shared" ref="H7:H45" si="0">B7+E7</f>
        <v>6551</v>
      </c>
      <c r="I7" s="25">
        <f t="shared" ref="I7:I45" si="1">C7+D7+F7+G7</f>
        <v>313412</v>
      </c>
      <c r="J7" s="23">
        <f>H7/$H$47</f>
        <v>0.5052055217089535</v>
      </c>
      <c r="K7" s="23">
        <f>I7/$I$47</f>
        <v>0.53829123979149307</v>
      </c>
      <c r="M7" s="25"/>
      <c r="N7" s="25"/>
      <c r="O7" s="25"/>
      <c r="P7" s="25"/>
      <c r="Q7" s="25"/>
      <c r="R7" s="25"/>
    </row>
    <row r="8" spans="1:18" ht="15" customHeight="1">
      <c r="A8" s="38" t="s">
        <v>7</v>
      </c>
      <c r="B8" s="25">
        <v>69</v>
      </c>
      <c r="C8" s="25">
        <v>137</v>
      </c>
      <c r="D8" s="25">
        <v>139</v>
      </c>
      <c r="E8" s="25">
        <v>14</v>
      </c>
      <c r="F8" s="25">
        <v>21</v>
      </c>
      <c r="G8" s="25">
        <v>15</v>
      </c>
      <c r="H8" s="25">
        <f t="shared" si="0"/>
        <v>83</v>
      </c>
      <c r="I8" s="25">
        <f t="shared" si="1"/>
        <v>312</v>
      </c>
      <c r="J8" s="23">
        <f t="shared" ref="J8:J45" si="2">H8/$H$47</f>
        <v>6.4008637310094853E-3</v>
      </c>
      <c r="K8" s="23">
        <f t="shared" ref="K8:K45" si="3">I8/$I$47</f>
        <v>5.3586610217523851E-4</v>
      </c>
      <c r="M8" s="25"/>
      <c r="N8" s="25"/>
      <c r="O8" s="25"/>
      <c r="P8" s="25"/>
      <c r="Q8" s="25"/>
      <c r="R8" s="25"/>
    </row>
    <row r="9" spans="1:18" ht="15" customHeight="1">
      <c r="A9" s="38" t="s">
        <v>15</v>
      </c>
      <c r="B9" s="25">
        <v>167</v>
      </c>
      <c r="C9" s="25">
        <v>4593</v>
      </c>
      <c r="D9" s="25">
        <v>4716</v>
      </c>
      <c r="E9" s="25">
        <v>3</v>
      </c>
      <c r="F9" s="25">
        <v>29</v>
      </c>
      <c r="G9" s="25">
        <v>0</v>
      </c>
      <c r="H9" s="25">
        <f t="shared" si="0"/>
        <v>170</v>
      </c>
      <c r="I9" s="25">
        <f t="shared" si="1"/>
        <v>9338</v>
      </c>
      <c r="J9" s="23">
        <f t="shared" si="2"/>
        <v>1.3110202822549549E-2</v>
      </c>
      <c r="K9" s="23">
        <f t="shared" si="3"/>
        <v>1.6038197634975569E-2</v>
      </c>
      <c r="M9" s="25"/>
      <c r="N9" s="25"/>
      <c r="O9" s="25"/>
      <c r="P9" s="25"/>
      <c r="Q9" s="25"/>
      <c r="R9" s="25"/>
    </row>
    <row r="10" spans="1:18" ht="15" customHeight="1">
      <c r="A10" s="38" t="s">
        <v>6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f t="shared" si="0"/>
        <v>0</v>
      </c>
      <c r="I10" s="25">
        <f t="shared" si="1"/>
        <v>0</v>
      </c>
      <c r="J10" s="23">
        <f t="shared" si="2"/>
        <v>0</v>
      </c>
      <c r="K10" s="23">
        <f t="shared" si="3"/>
        <v>0</v>
      </c>
      <c r="M10" s="25"/>
      <c r="N10" s="25"/>
      <c r="O10" s="25"/>
      <c r="P10" s="25"/>
      <c r="Q10" s="25"/>
      <c r="R10" s="25"/>
    </row>
    <row r="11" spans="1:18" ht="15" customHeight="1">
      <c r="A11" s="38" t="s">
        <v>8</v>
      </c>
      <c r="B11" s="25">
        <v>78</v>
      </c>
      <c r="C11" s="25">
        <v>315</v>
      </c>
      <c r="D11" s="25">
        <v>269</v>
      </c>
      <c r="E11" s="25">
        <v>0</v>
      </c>
      <c r="F11" s="25">
        <v>0</v>
      </c>
      <c r="G11" s="25">
        <v>0</v>
      </c>
      <c r="H11" s="25">
        <f t="shared" si="0"/>
        <v>78</v>
      </c>
      <c r="I11" s="25">
        <f t="shared" si="1"/>
        <v>584</v>
      </c>
      <c r="J11" s="23">
        <f t="shared" si="2"/>
        <v>6.0152695303462636E-3</v>
      </c>
      <c r="K11" s="23">
        <f t="shared" si="3"/>
        <v>1.0030314220203184E-3</v>
      </c>
      <c r="M11" s="25"/>
      <c r="N11" s="25"/>
      <c r="O11" s="25"/>
      <c r="P11" s="25"/>
      <c r="Q11" s="25"/>
      <c r="R11" s="25"/>
    </row>
    <row r="12" spans="1:18" ht="15" customHeight="1">
      <c r="A12" s="38" t="s">
        <v>14</v>
      </c>
      <c r="B12" s="25">
        <v>118</v>
      </c>
      <c r="C12" s="25">
        <v>981</v>
      </c>
      <c r="D12" s="25">
        <v>751</v>
      </c>
      <c r="E12" s="25">
        <v>0</v>
      </c>
      <c r="F12" s="25">
        <v>0</v>
      </c>
      <c r="G12" s="25">
        <v>0</v>
      </c>
      <c r="H12" s="25">
        <f t="shared" si="0"/>
        <v>118</v>
      </c>
      <c r="I12" s="25">
        <f t="shared" si="1"/>
        <v>1732</v>
      </c>
      <c r="J12" s="23">
        <f t="shared" si="2"/>
        <v>9.1000231356520404E-3</v>
      </c>
      <c r="K12" s="23">
        <f t="shared" si="3"/>
        <v>2.9747438748958755E-3</v>
      </c>
      <c r="M12" s="25"/>
      <c r="N12" s="25"/>
      <c r="O12" s="25"/>
      <c r="P12" s="25"/>
      <c r="Q12" s="25"/>
      <c r="R12" s="25"/>
    </row>
    <row r="13" spans="1:18" ht="15" customHeight="1">
      <c r="A13" s="38" t="s">
        <v>13</v>
      </c>
      <c r="B13" s="25">
        <v>516</v>
      </c>
      <c r="C13" s="25">
        <v>20740</v>
      </c>
      <c r="D13" s="25">
        <v>19150</v>
      </c>
      <c r="E13" s="25">
        <v>50</v>
      </c>
      <c r="F13" s="25">
        <v>2</v>
      </c>
      <c r="G13" s="25">
        <v>9</v>
      </c>
      <c r="H13" s="25">
        <f t="shared" si="0"/>
        <v>566</v>
      </c>
      <c r="I13" s="25">
        <f t="shared" si="1"/>
        <v>39901</v>
      </c>
      <c r="J13" s="23">
        <f t="shared" si="2"/>
        <v>4.3649263515076732E-2</v>
      </c>
      <c r="K13" s="23">
        <f t="shared" si="3"/>
        <v>6.8530747893891644E-2</v>
      </c>
      <c r="M13" s="25"/>
      <c r="N13" s="25"/>
      <c r="O13" s="25"/>
      <c r="P13" s="25"/>
      <c r="Q13" s="25"/>
      <c r="R13" s="25"/>
    </row>
    <row r="14" spans="1:18" ht="15" customHeight="1">
      <c r="A14" s="38" t="s">
        <v>12</v>
      </c>
      <c r="B14" s="25">
        <v>641</v>
      </c>
      <c r="C14" s="25">
        <v>22819</v>
      </c>
      <c r="D14" s="25">
        <v>23543</v>
      </c>
      <c r="E14" s="25">
        <v>237</v>
      </c>
      <c r="F14" s="25">
        <v>12732</v>
      </c>
      <c r="G14" s="25">
        <v>8105</v>
      </c>
      <c r="H14" s="25">
        <f t="shared" si="0"/>
        <v>878</v>
      </c>
      <c r="I14" s="25">
        <f t="shared" si="1"/>
        <v>67199</v>
      </c>
      <c r="J14" s="23">
        <f t="shared" si="2"/>
        <v>6.7710341636461793E-2</v>
      </c>
      <c r="K14" s="23">
        <f t="shared" si="3"/>
        <v>0.1154155967951085</v>
      </c>
      <c r="M14" s="25"/>
      <c r="N14" s="25"/>
      <c r="O14" s="25"/>
      <c r="P14" s="25"/>
      <c r="Q14" s="25"/>
      <c r="R14" s="25"/>
    </row>
    <row r="15" spans="1:18" ht="15" customHeight="1">
      <c r="A15" s="38" t="s">
        <v>11</v>
      </c>
      <c r="B15" s="25">
        <v>118</v>
      </c>
      <c r="C15" s="25">
        <v>1193</v>
      </c>
      <c r="D15" s="25">
        <v>1248</v>
      </c>
      <c r="E15" s="25">
        <v>0</v>
      </c>
      <c r="F15" s="25">
        <v>0</v>
      </c>
      <c r="G15" s="25">
        <v>0</v>
      </c>
      <c r="H15" s="25">
        <f t="shared" si="0"/>
        <v>118</v>
      </c>
      <c r="I15" s="25">
        <f t="shared" si="1"/>
        <v>2441</v>
      </c>
      <c r="J15" s="23">
        <f t="shared" si="2"/>
        <v>9.1000231356520404E-3</v>
      </c>
      <c r="K15" s="23">
        <f t="shared" si="3"/>
        <v>4.1924652416979397E-3</v>
      </c>
      <c r="M15" s="25"/>
      <c r="N15" s="25"/>
      <c r="O15" s="25"/>
      <c r="P15" s="25"/>
      <c r="Q15" s="25"/>
      <c r="R15" s="25"/>
    </row>
    <row r="16" spans="1:18" ht="15" customHeight="1">
      <c r="A16" s="38" t="s">
        <v>10</v>
      </c>
      <c r="B16" s="25">
        <v>44</v>
      </c>
      <c r="C16" s="25">
        <v>638</v>
      </c>
      <c r="D16" s="25">
        <v>907</v>
      </c>
      <c r="E16" s="25">
        <v>0</v>
      </c>
      <c r="F16" s="25">
        <v>0</v>
      </c>
      <c r="G16" s="25">
        <v>0</v>
      </c>
      <c r="H16" s="25">
        <f t="shared" si="0"/>
        <v>44</v>
      </c>
      <c r="I16" s="25">
        <f t="shared" si="1"/>
        <v>1545</v>
      </c>
      <c r="J16" s="23">
        <f t="shared" si="2"/>
        <v>3.3932289658363539E-3</v>
      </c>
      <c r="K16" s="23">
        <f t="shared" si="3"/>
        <v>2.6535677175023829E-3</v>
      </c>
      <c r="M16" s="25"/>
      <c r="N16" s="25"/>
      <c r="O16" s="25"/>
      <c r="P16" s="25"/>
      <c r="Q16" s="25"/>
      <c r="R16" s="25"/>
    </row>
    <row r="17" spans="1:18" ht="15" customHeight="1">
      <c r="A17" s="38" t="s">
        <v>16</v>
      </c>
      <c r="B17" s="25">
        <v>37</v>
      </c>
      <c r="C17" s="25">
        <v>962</v>
      </c>
      <c r="D17" s="25">
        <v>945</v>
      </c>
      <c r="E17" s="25">
        <v>0</v>
      </c>
      <c r="F17" s="25">
        <v>0</v>
      </c>
      <c r="G17" s="25">
        <v>0</v>
      </c>
      <c r="H17" s="25">
        <f t="shared" si="0"/>
        <v>37</v>
      </c>
      <c r="I17" s="25">
        <f t="shared" si="1"/>
        <v>1907</v>
      </c>
      <c r="J17" s="23">
        <f t="shared" si="2"/>
        <v>2.853397084907843E-3</v>
      </c>
      <c r="K17" s="23">
        <f t="shared" si="3"/>
        <v>3.2753097975903199E-3</v>
      </c>
      <c r="M17" s="25"/>
      <c r="N17" s="25"/>
      <c r="O17" s="25"/>
      <c r="P17" s="25"/>
      <c r="Q17" s="25"/>
      <c r="R17" s="25"/>
    </row>
    <row r="18" spans="1:18" ht="15" customHeight="1">
      <c r="A18" s="38" t="s">
        <v>17</v>
      </c>
      <c r="B18" s="25">
        <v>35</v>
      </c>
      <c r="C18" s="25">
        <v>474</v>
      </c>
      <c r="D18" s="25">
        <v>413</v>
      </c>
      <c r="E18" s="25">
        <v>5</v>
      </c>
      <c r="F18" s="25">
        <v>0</v>
      </c>
      <c r="G18" s="25">
        <v>7</v>
      </c>
      <c r="H18" s="25">
        <f t="shared" si="0"/>
        <v>40</v>
      </c>
      <c r="I18" s="25">
        <f t="shared" si="1"/>
        <v>894</v>
      </c>
      <c r="J18" s="23">
        <f t="shared" si="2"/>
        <v>3.0847536053057764E-3</v>
      </c>
      <c r="K18" s="23">
        <f t="shared" si="3"/>
        <v>1.5354624850790488E-3</v>
      </c>
      <c r="M18" s="25"/>
      <c r="N18" s="25"/>
      <c r="O18" s="25"/>
      <c r="P18" s="25"/>
      <c r="Q18" s="25"/>
      <c r="R18" s="25"/>
    </row>
    <row r="19" spans="1:18" ht="15" customHeight="1">
      <c r="A19" s="38" t="s">
        <v>4</v>
      </c>
      <c r="B19" s="25">
        <v>102</v>
      </c>
      <c r="C19" s="25">
        <v>233</v>
      </c>
      <c r="D19" s="25">
        <v>281</v>
      </c>
      <c r="E19" s="25">
        <v>0</v>
      </c>
      <c r="F19" s="25">
        <v>0</v>
      </c>
      <c r="G19" s="25">
        <v>0</v>
      </c>
      <c r="H19" s="25">
        <f t="shared" si="0"/>
        <v>102</v>
      </c>
      <c r="I19" s="25">
        <f t="shared" si="1"/>
        <v>514</v>
      </c>
      <c r="J19" s="23">
        <f t="shared" si="2"/>
        <v>7.8661216935297287E-3</v>
      </c>
      <c r="K19" s="23">
        <f t="shared" si="3"/>
        <v>8.828050529425404E-4</v>
      </c>
      <c r="M19" s="25"/>
      <c r="N19" s="25"/>
      <c r="O19" s="25"/>
      <c r="P19" s="25"/>
      <c r="Q19" s="25"/>
      <c r="R19" s="25"/>
    </row>
    <row r="20" spans="1:18" ht="15" customHeight="1">
      <c r="A20" s="38" t="s">
        <v>18</v>
      </c>
      <c r="B20" s="25">
        <v>194</v>
      </c>
      <c r="C20" s="25">
        <v>1484</v>
      </c>
      <c r="D20" s="25">
        <v>1241</v>
      </c>
      <c r="E20" s="25">
        <v>0</v>
      </c>
      <c r="F20" s="25">
        <v>0</v>
      </c>
      <c r="G20" s="25">
        <v>0</v>
      </c>
      <c r="H20" s="25">
        <f t="shared" si="0"/>
        <v>194</v>
      </c>
      <c r="I20" s="25">
        <f t="shared" si="1"/>
        <v>2725</v>
      </c>
      <c r="J20" s="23">
        <f t="shared" si="2"/>
        <v>1.4961054985733014E-2</v>
      </c>
      <c r="K20" s="23">
        <f t="shared" si="3"/>
        <v>4.6802407962420675E-3</v>
      </c>
      <c r="M20" s="25"/>
      <c r="N20" s="25"/>
      <c r="O20" s="25"/>
      <c r="P20" s="25"/>
      <c r="Q20" s="25"/>
      <c r="R20" s="25"/>
    </row>
    <row r="21" spans="1:18" ht="15" customHeight="1">
      <c r="A21" s="38" t="s">
        <v>19</v>
      </c>
      <c r="B21" s="25">
        <v>46</v>
      </c>
      <c r="C21" s="25">
        <v>68</v>
      </c>
      <c r="D21" s="25">
        <v>56</v>
      </c>
      <c r="E21" s="25">
        <v>0</v>
      </c>
      <c r="F21" s="25">
        <v>0</v>
      </c>
      <c r="G21" s="25">
        <v>0</v>
      </c>
      <c r="H21" s="25">
        <f t="shared" si="0"/>
        <v>46</v>
      </c>
      <c r="I21" s="25">
        <f t="shared" si="1"/>
        <v>124</v>
      </c>
      <c r="J21" s="23">
        <f t="shared" si="2"/>
        <v>3.5474666461016427E-3</v>
      </c>
      <c r="K21" s="23">
        <f t="shared" si="3"/>
        <v>2.1297242522349223E-4</v>
      </c>
      <c r="M21" s="25"/>
      <c r="N21" s="25"/>
      <c r="O21" s="25"/>
      <c r="P21" s="25"/>
      <c r="Q21" s="25"/>
      <c r="R21" s="25"/>
    </row>
    <row r="22" spans="1:18" ht="15" customHeight="1">
      <c r="A22" s="38" t="s">
        <v>20</v>
      </c>
      <c r="B22" s="25">
        <v>46</v>
      </c>
      <c r="C22" s="25">
        <v>42</v>
      </c>
      <c r="D22" s="25">
        <v>74</v>
      </c>
      <c r="E22" s="25">
        <v>0</v>
      </c>
      <c r="F22" s="25">
        <v>0</v>
      </c>
      <c r="G22" s="25">
        <v>0</v>
      </c>
      <c r="H22" s="25">
        <f t="shared" si="0"/>
        <v>46</v>
      </c>
      <c r="I22" s="25">
        <f t="shared" si="1"/>
        <v>116</v>
      </c>
      <c r="J22" s="23">
        <f t="shared" si="2"/>
        <v>3.5474666461016427E-3</v>
      </c>
      <c r="K22" s="23">
        <f t="shared" si="3"/>
        <v>1.9923226875746047E-4</v>
      </c>
      <c r="M22" s="25"/>
      <c r="N22" s="25"/>
      <c r="O22" s="25"/>
      <c r="P22" s="25"/>
      <c r="Q22" s="25"/>
      <c r="R22" s="25"/>
    </row>
    <row r="23" spans="1:18" ht="15" customHeight="1">
      <c r="A23" s="38" t="s">
        <v>21</v>
      </c>
      <c r="B23" s="25">
        <v>26</v>
      </c>
      <c r="C23" s="25">
        <v>44</v>
      </c>
      <c r="D23" s="25">
        <v>79</v>
      </c>
      <c r="E23" s="25">
        <v>0</v>
      </c>
      <c r="F23" s="25">
        <v>0</v>
      </c>
      <c r="G23" s="25">
        <v>0</v>
      </c>
      <c r="H23" s="25">
        <f t="shared" si="0"/>
        <v>26</v>
      </c>
      <c r="I23" s="25">
        <f t="shared" si="1"/>
        <v>123</v>
      </c>
      <c r="J23" s="23">
        <f t="shared" si="2"/>
        <v>2.0050898434487547E-3</v>
      </c>
      <c r="K23" s="23">
        <f t="shared" si="3"/>
        <v>2.1125490566523827E-4</v>
      </c>
      <c r="M23" s="25"/>
      <c r="N23" s="25"/>
      <c r="O23" s="25"/>
      <c r="P23" s="25"/>
      <c r="Q23" s="25"/>
      <c r="R23" s="25"/>
    </row>
    <row r="24" spans="1:18" ht="15" customHeight="1">
      <c r="A24" s="38" t="s">
        <v>22</v>
      </c>
      <c r="B24" s="25">
        <v>210</v>
      </c>
      <c r="C24" s="25">
        <v>4736</v>
      </c>
      <c r="D24" s="25">
        <v>4175</v>
      </c>
      <c r="E24" s="25">
        <v>22</v>
      </c>
      <c r="F24" s="25">
        <v>11</v>
      </c>
      <c r="G24" s="25">
        <v>21</v>
      </c>
      <c r="H24" s="25">
        <f t="shared" si="0"/>
        <v>232</v>
      </c>
      <c r="I24" s="25">
        <f t="shared" si="1"/>
        <v>8943</v>
      </c>
      <c r="J24" s="23">
        <f t="shared" si="2"/>
        <v>1.7891570910773501E-2</v>
      </c>
      <c r="K24" s="23">
        <f t="shared" si="3"/>
        <v>1.535977740946525E-2</v>
      </c>
      <c r="M24" s="25"/>
      <c r="N24" s="25"/>
      <c r="O24" s="25"/>
      <c r="P24" s="25"/>
      <c r="Q24" s="25"/>
      <c r="R24" s="25"/>
    </row>
    <row r="25" spans="1:18" ht="15" customHeight="1">
      <c r="A25" s="38" t="s">
        <v>23</v>
      </c>
      <c r="B25" s="25">
        <v>118</v>
      </c>
      <c r="C25" s="25">
        <v>1000</v>
      </c>
      <c r="D25" s="25">
        <v>905</v>
      </c>
      <c r="E25" s="25">
        <v>0</v>
      </c>
      <c r="F25" s="25">
        <v>0</v>
      </c>
      <c r="G25" s="25">
        <v>0</v>
      </c>
      <c r="H25" s="25">
        <f t="shared" si="0"/>
        <v>118</v>
      </c>
      <c r="I25" s="25">
        <f t="shared" si="1"/>
        <v>1905</v>
      </c>
      <c r="J25" s="23">
        <f t="shared" si="2"/>
        <v>9.1000231356520404E-3</v>
      </c>
      <c r="K25" s="23">
        <f t="shared" si="3"/>
        <v>3.2718747584738121E-3</v>
      </c>
      <c r="M25" s="25"/>
      <c r="N25" s="25"/>
      <c r="O25" s="25"/>
      <c r="P25" s="25"/>
      <c r="Q25" s="25"/>
      <c r="R25" s="25"/>
    </row>
    <row r="26" spans="1:18" ht="15" customHeight="1">
      <c r="A26" s="38" t="s">
        <v>24</v>
      </c>
      <c r="B26" s="25">
        <v>26</v>
      </c>
      <c r="C26" s="25">
        <v>46</v>
      </c>
      <c r="D26" s="25">
        <v>77</v>
      </c>
      <c r="E26" s="25">
        <v>0</v>
      </c>
      <c r="F26" s="25">
        <v>0</v>
      </c>
      <c r="G26" s="25">
        <v>0</v>
      </c>
      <c r="H26" s="25">
        <f t="shared" si="0"/>
        <v>26</v>
      </c>
      <c r="I26" s="25">
        <f t="shared" si="1"/>
        <v>123</v>
      </c>
      <c r="J26" s="23">
        <f t="shared" si="2"/>
        <v>2.0050898434487547E-3</v>
      </c>
      <c r="K26" s="23">
        <f t="shared" si="3"/>
        <v>2.1125490566523827E-4</v>
      </c>
      <c r="M26" s="25"/>
      <c r="N26" s="25"/>
      <c r="O26" s="25"/>
      <c r="P26" s="25"/>
      <c r="Q26" s="25"/>
      <c r="R26" s="25"/>
    </row>
    <row r="27" spans="1:18" ht="15" customHeight="1">
      <c r="A27" s="38" t="s">
        <v>25</v>
      </c>
      <c r="B27" s="25">
        <v>54</v>
      </c>
      <c r="C27" s="25">
        <v>480</v>
      </c>
      <c r="D27" s="25">
        <v>551</v>
      </c>
      <c r="E27" s="25">
        <v>0</v>
      </c>
      <c r="F27" s="25">
        <v>0</v>
      </c>
      <c r="G27" s="25">
        <v>0</v>
      </c>
      <c r="H27" s="25">
        <f t="shared" si="0"/>
        <v>54</v>
      </c>
      <c r="I27" s="25">
        <f t="shared" si="1"/>
        <v>1031</v>
      </c>
      <c r="J27" s="23">
        <f t="shared" si="2"/>
        <v>4.1644173671627977E-3</v>
      </c>
      <c r="K27" s="23">
        <f t="shared" si="3"/>
        <v>1.7707626645598426E-3</v>
      </c>
      <c r="M27" s="25"/>
      <c r="N27" s="25"/>
      <c r="O27" s="25"/>
      <c r="P27" s="25"/>
      <c r="Q27" s="25"/>
      <c r="R27" s="25"/>
    </row>
    <row r="28" spans="1:18" ht="15" customHeight="1">
      <c r="A28" s="38" t="s">
        <v>26</v>
      </c>
      <c r="B28" s="25">
        <v>237</v>
      </c>
      <c r="C28" s="25">
        <v>5399</v>
      </c>
      <c r="D28" s="25">
        <v>4889</v>
      </c>
      <c r="E28" s="25">
        <v>4</v>
      </c>
      <c r="F28" s="25">
        <v>170</v>
      </c>
      <c r="G28" s="25">
        <v>10</v>
      </c>
      <c r="H28" s="25">
        <f t="shared" si="0"/>
        <v>241</v>
      </c>
      <c r="I28" s="25">
        <f t="shared" si="1"/>
        <v>10468</v>
      </c>
      <c r="J28" s="23">
        <f t="shared" si="2"/>
        <v>1.8585640471967303E-2</v>
      </c>
      <c r="K28" s="23">
        <f t="shared" si="3"/>
        <v>1.7978994735802552E-2</v>
      </c>
      <c r="M28" s="25"/>
      <c r="N28" s="25"/>
      <c r="O28" s="25"/>
      <c r="P28" s="25"/>
      <c r="Q28" s="25"/>
      <c r="R28" s="25"/>
    </row>
    <row r="29" spans="1:18" ht="15" customHeight="1">
      <c r="A29" s="38" t="s">
        <v>27</v>
      </c>
      <c r="B29" s="25">
        <v>102</v>
      </c>
      <c r="C29" s="25">
        <v>501</v>
      </c>
      <c r="D29" s="25">
        <v>437</v>
      </c>
      <c r="E29" s="25">
        <v>0</v>
      </c>
      <c r="F29" s="25">
        <v>0</v>
      </c>
      <c r="G29" s="25">
        <v>0</v>
      </c>
      <c r="H29" s="25">
        <f t="shared" si="0"/>
        <v>102</v>
      </c>
      <c r="I29" s="25">
        <f t="shared" si="1"/>
        <v>938</v>
      </c>
      <c r="J29" s="23">
        <f t="shared" si="2"/>
        <v>7.8661216935297287E-3</v>
      </c>
      <c r="K29" s="23">
        <f t="shared" si="3"/>
        <v>1.6110333456422236E-3</v>
      </c>
      <c r="M29" s="25"/>
      <c r="N29" s="25"/>
      <c r="O29" s="25"/>
      <c r="P29" s="25"/>
      <c r="Q29" s="25"/>
      <c r="R29" s="25"/>
    </row>
    <row r="30" spans="1:18" ht="15" customHeight="1">
      <c r="A30" s="38" t="s">
        <v>28</v>
      </c>
      <c r="B30" s="25">
        <v>212</v>
      </c>
      <c r="C30" s="25">
        <v>2436</v>
      </c>
      <c r="D30" s="25">
        <v>1914</v>
      </c>
      <c r="E30" s="25">
        <v>0</v>
      </c>
      <c r="F30" s="25">
        <v>0</v>
      </c>
      <c r="G30" s="25">
        <v>0</v>
      </c>
      <c r="H30" s="25">
        <f t="shared" si="0"/>
        <v>212</v>
      </c>
      <c r="I30" s="25">
        <f t="shared" si="1"/>
        <v>4350</v>
      </c>
      <c r="J30" s="23">
        <f t="shared" si="2"/>
        <v>1.6349194108120614E-2</v>
      </c>
      <c r="K30" s="23">
        <f t="shared" si="3"/>
        <v>7.4712100784047678E-3</v>
      </c>
      <c r="M30" s="25"/>
      <c r="N30" s="25"/>
      <c r="O30" s="25"/>
      <c r="P30" s="25"/>
      <c r="Q30" s="25"/>
      <c r="R30" s="25"/>
    </row>
    <row r="31" spans="1:18" ht="15" customHeight="1">
      <c r="A31" s="38" t="s">
        <v>29</v>
      </c>
      <c r="B31" s="25">
        <v>140</v>
      </c>
      <c r="C31" s="25">
        <v>911</v>
      </c>
      <c r="D31" s="25">
        <v>860</v>
      </c>
      <c r="E31" s="25">
        <v>0</v>
      </c>
      <c r="F31" s="25">
        <v>0</v>
      </c>
      <c r="G31" s="25">
        <v>0</v>
      </c>
      <c r="H31" s="25">
        <f t="shared" si="0"/>
        <v>140</v>
      </c>
      <c r="I31" s="25">
        <f t="shared" si="1"/>
        <v>1771</v>
      </c>
      <c r="J31" s="23">
        <f t="shared" si="2"/>
        <v>1.0796637618570217E-2</v>
      </c>
      <c r="K31" s="23">
        <f t="shared" si="3"/>
        <v>3.0417271376677801E-3</v>
      </c>
      <c r="M31" s="25"/>
      <c r="N31" s="25"/>
      <c r="O31" s="25"/>
      <c r="P31" s="25"/>
      <c r="Q31" s="25"/>
      <c r="R31" s="25"/>
    </row>
    <row r="32" spans="1:18" ht="15" customHeight="1">
      <c r="A32" s="38" t="s">
        <v>30</v>
      </c>
      <c r="B32" s="25">
        <v>266</v>
      </c>
      <c r="C32" s="25">
        <v>4806</v>
      </c>
      <c r="D32" s="25">
        <v>4616</v>
      </c>
      <c r="E32" s="25">
        <v>25</v>
      </c>
      <c r="F32" s="25">
        <v>0</v>
      </c>
      <c r="G32" s="25">
        <v>27</v>
      </c>
      <c r="H32" s="25">
        <f t="shared" si="0"/>
        <v>291</v>
      </c>
      <c r="I32" s="25">
        <f t="shared" si="1"/>
        <v>9449</v>
      </c>
      <c r="J32" s="23">
        <f t="shared" si="2"/>
        <v>2.2441582478599523E-2</v>
      </c>
      <c r="K32" s="23">
        <f t="shared" si="3"/>
        <v>1.6228842305941758E-2</v>
      </c>
      <c r="M32" s="25"/>
      <c r="N32" s="25"/>
      <c r="O32" s="25"/>
      <c r="P32" s="25"/>
      <c r="Q32" s="25"/>
      <c r="R32" s="25"/>
    </row>
    <row r="33" spans="1:18" ht="15" customHeight="1">
      <c r="A33" s="38" t="s">
        <v>31</v>
      </c>
      <c r="B33" s="25">
        <v>276</v>
      </c>
      <c r="C33" s="25">
        <v>7402</v>
      </c>
      <c r="D33" s="25">
        <v>6851</v>
      </c>
      <c r="E33" s="25">
        <v>0</v>
      </c>
      <c r="F33" s="25">
        <v>0</v>
      </c>
      <c r="G33" s="25">
        <v>0</v>
      </c>
      <c r="H33" s="25">
        <f t="shared" si="0"/>
        <v>276</v>
      </c>
      <c r="I33" s="25">
        <f t="shared" si="1"/>
        <v>14253</v>
      </c>
      <c r="J33" s="23">
        <f t="shared" si="2"/>
        <v>2.1284799876609854E-2</v>
      </c>
      <c r="K33" s="23">
        <f t="shared" si="3"/>
        <v>2.447980626379383E-2</v>
      </c>
      <c r="M33" s="25"/>
      <c r="N33" s="25"/>
      <c r="O33" s="25"/>
      <c r="P33" s="25"/>
      <c r="Q33" s="25"/>
      <c r="R33" s="25"/>
    </row>
    <row r="34" spans="1:18" ht="15" customHeight="1">
      <c r="A34" s="38" t="s">
        <v>32</v>
      </c>
      <c r="B34" s="25">
        <v>162</v>
      </c>
      <c r="C34" s="25">
        <v>1484</v>
      </c>
      <c r="D34" s="25">
        <v>1260</v>
      </c>
      <c r="E34" s="25">
        <v>0</v>
      </c>
      <c r="F34" s="25">
        <v>0</v>
      </c>
      <c r="G34" s="25">
        <v>0</v>
      </c>
      <c r="H34" s="25">
        <f t="shared" si="0"/>
        <v>162</v>
      </c>
      <c r="I34" s="25">
        <f t="shared" si="1"/>
        <v>2744</v>
      </c>
      <c r="J34" s="23">
        <f t="shared" si="2"/>
        <v>1.2493252101488394E-2</v>
      </c>
      <c r="K34" s="23">
        <f t="shared" si="3"/>
        <v>4.7128736678488927E-3</v>
      </c>
      <c r="M34" s="25"/>
      <c r="N34" s="25"/>
      <c r="O34" s="25"/>
      <c r="P34" s="25"/>
      <c r="Q34" s="25"/>
      <c r="R34" s="25"/>
    </row>
    <row r="35" spans="1:18" ht="15" customHeight="1">
      <c r="A35" s="38" t="s">
        <v>9</v>
      </c>
      <c r="B35" s="25">
        <v>2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0"/>
        <v>2</v>
      </c>
      <c r="I35" s="25">
        <f t="shared" si="1"/>
        <v>0</v>
      </c>
      <c r="J35" s="23">
        <f t="shared" si="2"/>
        <v>1.5423768026528881E-4</v>
      </c>
      <c r="K35" s="23">
        <f t="shared" si="3"/>
        <v>0</v>
      </c>
      <c r="M35" s="25"/>
      <c r="N35" s="25"/>
      <c r="O35" s="25"/>
      <c r="P35" s="25"/>
      <c r="Q35" s="25"/>
      <c r="R35" s="25"/>
    </row>
    <row r="36" spans="1:18" ht="15" customHeight="1">
      <c r="A36" s="38" t="s">
        <v>33</v>
      </c>
      <c r="B36" s="25">
        <v>184</v>
      </c>
      <c r="C36" s="25">
        <v>2820</v>
      </c>
      <c r="D36" s="25">
        <v>2523</v>
      </c>
      <c r="E36" s="25">
        <v>0</v>
      </c>
      <c r="F36" s="25">
        <v>0</v>
      </c>
      <c r="G36" s="25">
        <v>0</v>
      </c>
      <c r="H36" s="25">
        <f t="shared" si="0"/>
        <v>184</v>
      </c>
      <c r="I36" s="25">
        <f t="shared" si="1"/>
        <v>5343</v>
      </c>
      <c r="J36" s="23">
        <f t="shared" si="2"/>
        <v>1.4189866584406571E-2</v>
      </c>
      <c r="K36" s="23">
        <f t="shared" si="3"/>
        <v>9.1767069997509589E-3</v>
      </c>
      <c r="M36" s="25"/>
      <c r="N36" s="25"/>
      <c r="O36" s="25"/>
      <c r="P36" s="25"/>
      <c r="Q36" s="25"/>
      <c r="R36" s="25"/>
    </row>
    <row r="37" spans="1:18" ht="15" customHeight="1">
      <c r="A37" s="38" t="s">
        <v>34</v>
      </c>
      <c r="B37" s="25">
        <v>448</v>
      </c>
      <c r="C37" s="25">
        <v>12982</v>
      </c>
      <c r="D37" s="25">
        <v>12294</v>
      </c>
      <c r="E37" s="25">
        <v>2</v>
      </c>
      <c r="F37" s="25">
        <v>0</v>
      </c>
      <c r="G37" s="25">
        <v>1</v>
      </c>
      <c r="H37" s="25">
        <f t="shared" si="0"/>
        <v>450</v>
      </c>
      <c r="I37" s="25">
        <f t="shared" si="1"/>
        <v>25277</v>
      </c>
      <c r="J37" s="23">
        <f t="shared" si="2"/>
        <v>3.4703478059689985E-2</v>
      </c>
      <c r="K37" s="23">
        <f t="shared" si="3"/>
        <v>4.3413741873985591E-2</v>
      </c>
      <c r="M37" s="25"/>
      <c r="N37" s="25"/>
      <c r="O37" s="25"/>
      <c r="P37" s="25"/>
      <c r="Q37" s="25"/>
      <c r="R37" s="25"/>
    </row>
    <row r="38" spans="1:18" ht="15" customHeight="1">
      <c r="A38" s="38" t="s">
        <v>35</v>
      </c>
      <c r="B38" s="25">
        <v>230</v>
      </c>
      <c r="C38" s="25">
        <v>4073</v>
      </c>
      <c r="D38" s="25">
        <v>3723</v>
      </c>
      <c r="E38" s="25">
        <v>3</v>
      </c>
      <c r="F38" s="25">
        <v>0</v>
      </c>
      <c r="G38" s="25">
        <v>1</v>
      </c>
      <c r="H38" s="25">
        <f t="shared" si="0"/>
        <v>233</v>
      </c>
      <c r="I38" s="25">
        <f t="shared" si="1"/>
        <v>7797</v>
      </c>
      <c r="J38" s="23">
        <f t="shared" si="2"/>
        <v>1.7968689750906146E-2</v>
      </c>
      <c r="K38" s="23">
        <f t="shared" si="3"/>
        <v>1.3391499995706201E-2</v>
      </c>
      <c r="M38" s="25"/>
      <c r="N38" s="25"/>
      <c r="O38" s="25"/>
      <c r="P38" s="25"/>
      <c r="Q38" s="25"/>
      <c r="R38" s="25"/>
    </row>
    <row r="39" spans="1:18" ht="15" customHeight="1">
      <c r="A39" s="38" t="s">
        <v>36</v>
      </c>
      <c r="B39" s="25">
        <v>328</v>
      </c>
      <c r="C39" s="25">
        <v>7264</v>
      </c>
      <c r="D39" s="25">
        <v>6832</v>
      </c>
      <c r="E39" s="25">
        <v>9</v>
      </c>
      <c r="F39" s="25">
        <v>20</v>
      </c>
      <c r="G39" s="25">
        <v>34</v>
      </c>
      <c r="H39" s="25">
        <f t="shared" si="0"/>
        <v>337</v>
      </c>
      <c r="I39" s="25">
        <f t="shared" si="1"/>
        <v>14150</v>
      </c>
      <c r="J39" s="23">
        <f t="shared" si="2"/>
        <v>2.5989049124701163E-2</v>
      </c>
      <c r="K39" s="23">
        <f t="shared" si="3"/>
        <v>2.4302901749293671E-2</v>
      </c>
      <c r="M39" s="25"/>
      <c r="N39" s="25"/>
      <c r="O39" s="25"/>
      <c r="P39" s="25"/>
      <c r="Q39" s="25"/>
      <c r="R39" s="25"/>
    </row>
    <row r="40" spans="1:18" ht="15" customHeight="1">
      <c r="A40" s="38" t="s">
        <v>37</v>
      </c>
      <c r="B40" s="25">
        <v>64</v>
      </c>
      <c r="C40" s="25">
        <v>629</v>
      </c>
      <c r="D40" s="25">
        <v>489</v>
      </c>
      <c r="E40" s="25">
        <v>0</v>
      </c>
      <c r="F40" s="25">
        <v>0</v>
      </c>
      <c r="G40" s="25">
        <v>0</v>
      </c>
      <c r="H40" s="25">
        <f t="shared" si="0"/>
        <v>64</v>
      </c>
      <c r="I40" s="25">
        <f t="shared" si="1"/>
        <v>1118</v>
      </c>
      <c r="J40" s="23">
        <f t="shared" si="2"/>
        <v>4.9356057684892419E-3</v>
      </c>
      <c r="K40" s="23">
        <f t="shared" si="3"/>
        <v>1.920186866127938E-3</v>
      </c>
      <c r="M40" s="25"/>
      <c r="N40" s="25"/>
      <c r="O40" s="25"/>
      <c r="P40" s="25"/>
      <c r="Q40" s="25"/>
      <c r="R40" s="25"/>
    </row>
    <row r="41" spans="1:18" ht="15" customHeight="1">
      <c r="A41" s="38" t="s">
        <v>38</v>
      </c>
      <c r="B41" s="25">
        <v>82</v>
      </c>
      <c r="C41" s="25">
        <v>556</v>
      </c>
      <c r="D41" s="25">
        <v>374</v>
      </c>
      <c r="E41" s="25">
        <v>0</v>
      </c>
      <c r="F41" s="25">
        <v>0</v>
      </c>
      <c r="G41" s="25">
        <v>0</v>
      </c>
      <c r="H41" s="25">
        <f t="shared" si="0"/>
        <v>82</v>
      </c>
      <c r="I41" s="25">
        <f t="shared" si="1"/>
        <v>930</v>
      </c>
      <c r="J41" s="23">
        <f t="shared" si="2"/>
        <v>6.3237448908768411E-3</v>
      </c>
      <c r="K41" s="23">
        <f t="shared" si="3"/>
        <v>1.5972931891761917E-3</v>
      </c>
      <c r="M41" s="25"/>
      <c r="N41" s="25"/>
      <c r="O41" s="25"/>
      <c r="P41" s="25"/>
      <c r="Q41" s="25"/>
      <c r="R41" s="25"/>
    </row>
    <row r="42" spans="1:18" ht="15" customHeight="1">
      <c r="A42" s="38" t="s">
        <v>39</v>
      </c>
      <c r="B42" s="25">
        <v>85</v>
      </c>
      <c r="C42" s="25">
        <v>246</v>
      </c>
      <c r="D42" s="25">
        <v>257</v>
      </c>
      <c r="E42" s="25">
        <v>0</v>
      </c>
      <c r="F42" s="25">
        <v>0</v>
      </c>
      <c r="G42" s="25">
        <v>0</v>
      </c>
      <c r="H42" s="25">
        <f t="shared" si="0"/>
        <v>85</v>
      </c>
      <c r="I42" s="25">
        <f t="shared" si="1"/>
        <v>503</v>
      </c>
      <c r="J42" s="23">
        <f t="shared" si="2"/>
        <v>6.5551014112747745E-3</v>
      </c>
      <c r="K42" s="23">
        <f t="shared" si="3"/>
        <v>8.6391233780174674E-4</v>
      </c>
      <c r="M42" s="25"/>
      <c r="N42" s="25"/>
      <c r="O42" s="25"/>
      <c r="P42" s="25"/>
      <c r="Q42" s="25"/>
      <c r="R42" s="25"/>
    </row>
    <row r="43" spans="1:18" ht="15" customHeight="1">
      <c r="A43" s="38" t="s">
        <v>47</v>
      </c>
      <c r="B43" s="25">
        <v>52</v>
      </c>
      <c r="C43" s="25">
        <v>269</v>
      </c>
      <c r="D43" s="25">
        <v>324</v>
      </c>
      <c r="E43" s="25">
        <v>0</v>
      </c>
      <c r="F43" s="25">
        <v>0</v>
      </c>
      <c r="G43" s="25">
        <v>0</v>
      </c>
      <c r="H43" s="25">
        <f t="shared" si="0"/>
        <v>52</v>
      </c>
      <c r="I43" s="25">
        <f t="shared" si="1"/>
        <v>593</v>
      </c>
      <c r="J43" s="23">
        <f t="shared" si="2"/>
        <v>4.0101796868975094E-3</v>
      </c>
      <c r="K43" s="23">
        <f t="shared" si="3"/>
        <v>1.0184890980446039E-3</v>
      </c>
      <c r="M43" s="25"/>
      <c r="N43" s="25"/>
      <c r="O43" s="25"/>
      <c r="P43" s="25"/>
      <c r="Q43" s="25"/>
      <c r="R43" s="25"/>
    </row>
    <row r="44" spans="1:18" ht="15" customHeight="1">
      <c r="A44" s="38" t="s">
        <v>40</v>
      </c>
      <c r="B44" s="25">
        <v>266</v>
      </c>
      <c r="C44" s="25">
        <v>9232</v>
      </c>
      <c r="D44" s="25">
        <v>8558</v>
      </c>
      <c r="E44" s="25">
        <v>5</v>
      </c>
      <c r="F44" s="25">
        <v>0</v>
      </c>
      <c r="G44" s="25">
        <v>0</v>
      </c>
      <c r="H44" s="25">
        <f t="shared" si="0"/>
        <v>271</v>
      </c>
      <c r="I44" s="25">
        <f t="shared" si="1"/>
        <v>17790</v>
      </c>
      <c r="J44" s="23">
        <f t="shared" si="2"/>
        <v>2.0899205675946633E-2</v>
      </c>
      <c r="K44" s="23">
        <f t="shared" si="3"/>
        <v>3.055467294133812E-2</v>
      </c>
      <c r="M44" s="25"/>
      <c r="N44" s="25"/>
      <c r="O44" s="25"/>
      <c r="P44" s="25"/>
      <c r="Q44" s="25"/>
      <c r="R44" s="25"/>
    </row>
    <row r="45" spans="1:18" ht="15" customHeight="1">
      <c r="A45" s="38" t="s">
        <v>41</v>
      </c>
      <c r="B45" s="25">
        <v>256</v>
      </c>
      <c r="C45" s="25">
        <v>4954</v>
      </c>
      <c r="D45" s="25">
        <v>4938</v>
      </c>
      <c r="E45" s="25">
        <v>0</v>
      </c>
      <c r="F45" s="25">
        <v>0</v>
      </c>
      <c r="G45" s="25">
        <v>0</v>
      </c>
      <c r="H45" s="25">
        <f t="shared" si="0"/>
        <v>256</v>
      </c>
      <c r="I45" s="25">
        <f t="shared" si="1"/>
        <v>9892</v>
      </c>
      <c r="J45" s="23">
        <f t="shared" si="2"/>
        <v>1.9742423073956968E-2</v>
      </c>
      <c r="K45" s="23">
        <f t="shared" si="3"/>
        <v>1.6989703470248266E-2</v>
      </c>
      <c r="M45" s="25"/>
      <c r="N45" s="25"/>
      <c r="O45" s="25"/>
      <c r="P45" s="25"/>
      <c r="Q45" s="25"/>
      <c r="R45" s="25"/>
    </row>
    <row r="46" spans="1:18" ht="5.0999999999999996" customHeight="1">
      <c r="A46" s="12"/>
      <c r="B46" s="25"/>
      <c r="C46" s="25"/>
      <c r="D46" s="25"/>
      <c r="E46" s="25"/>
      <c r="F46" s="25"/>
      <c r="G46" s="25"/>
      <c r="H46" s="25"/>
      <c r="I46" s="25"/>
      <c r="J46" s="31"/>
      <c r="K46" s="31"/>
    </row>
    <row r="47" spans="1:18" ht="15" customHeight="1">
      <c r="A47" s="58" t="s">
        <v>2</v>
      </c>
      <c r="B47" s="59">
        <f t="shared" ref="B47:G47" si="4">SUM(B7:B45)</f>
        <v>10227</v>
      </c>
      <c r="C47" s="59">
        <f t="shared" si="4"/>
        <v>221838</v>
      </c>
      <c r="D47" s="60">
        <f t="shared" si="4"/>
        <v>221318</v>
      </c>
      <c r="E47" s="59">
        <f t="shared" si="4"/>
        <v>2740</v>
      </c>
      <c r="F47" s="59">
        <f t="shared" si="4"/>
        <v>87481</v>
      </c>
      <c r="G47" s="60">
        <f t="shared" si="4"/>
        <v>51598</v>
      </c>
      <c r="H47" s="59">
        <f>B47+E47</f>
        <v>12967</v>
      </c>
      <c r="I47" s="60">
        <f>C47+D47+F47+G47</f>
        <v>582235</v>
      </c>
      <c r="J47" s="61">
        <f>SUM(J7:J45)</f>
        <v>1</v>
      </c>
      <c r="K47" s="61">
        <f>SUM(K7:K45)</f>
        <v>1</v>
      </c>
    </row>
    <row r="48" spans="1:18" ht="5.0999999999999996" customHeight="1">
      <c r="A48" s="12"/>
      <c r="B48" s="25"/>
      <c r="C48" s="25"/>
      <c r="D48" s="25"/>
      <c r="E48" s="25"/>
      <c r="F48" s="25"/>
      <c r="G48" s="25"/>
      <c r="H48" s="33"/>
      <c r="I48" s="33"/>
      <c r="J48" s="31"/>
      <c r="K48" s="31"/>
    </row>
    <row r="49" spans="1:11" ht="15" customHeight="1">
      <c r="A49" s="62" t="s">
        <v>92</v>
      </c>
      <c r="B49" s="25">
        <v>22238</v>
      </c>
      <c r="C49" s="25">
        <v>870171</v>
      </c>
      <c r="D49" s="25">
        <v>868512</v>
      </c>
      <c r="E49" s="25">
        <v>44589</v>
      </c>
      <c r="F49" s="34">
        <v>3477906</v>
      </c>
      <c r="G49" s="34">
        <v>3211319</v>
      </c>
      <c r="H49" s="25">
        <f>B49+E49</f>
        <v>66827</v>
      </c>
      <c r="I49" s="34">
        <f>C49+D49+F49+G49</f>
        <v>8427908</v>
      </c>
      <c r="J49" s="31"/>
      <c r="K49" s="31"/>
    </row>
    <row r="50" spans="1:11" ht="15" customHeight="1">
      <c r="A50" s="62" t="s">
        <v>91</v>
      </c>
      <c r="B50" s="25">
        <f>B47</f>
        <v>10227</v>
      </c>
      <c r="C50" s="25">
        <f t="shared" ref="C50:I50" si="5">C47</f>
        <v>221838</v>
      </c>
      <c r="D50" s="25">
        <f t="shared" si="5"/>
        <v>221318</v>
      </c>
      <c r="E50" s="25">
        <f t="shared" si="5"/>
        <v>2740</v>
      </c>
      <c r="F50" s="25">
        <f t="shared" si="5"/>
        <v>87481</v>
      </c>
      <c r="G50" s="25">
        <f t="shared" si="5"/>
        <v>51598</v>
      </c>
      <c r="H50" s="25">
        <f t="shared" si="5"/>
        <v>12967</v>
      </c>
      <c r="I50" s="25">
        <f t="shared" si="5"/>
        <v>582235</v>
      </c>
      <c r="J50" s="31"/>
      <c r="K50" s="31"/>
    </row>
    <row r="51" spans="1:11" ht="15" customHeight="1">
      <c r="A51" s="62" t="s">
        <v>48</v>
      </c>
      <c r="B51" s="23">
        <f>(B50-B49)/B49</f>
        <v>-0.54011152082021763</v>
      </c>
      <c r="C51" s="23">
        <f t="shared" ref="C51:I51" si="6">(C50-C49)/C49</f>
        <v>-0.74506390123320587</v>
      </c>
      <c r="D51" s="23">
        <f>(D50-D49)/D49</f>
        <v>-0.74517565675546227</v>
      </c>
      <c r="E51" s="23">
        <f t="shared" si="6"/>
        <v>-0.93854986655901684</v>
      </c>
      <c r="F51" s="23">
        <f t="shared" si="6"/>
        <v>-0.97484664622908157</v>
      </c>
      <c r="G51" s="23">
        <f t="shared" si="6"/>
        <v>-0.98393245890551517</v>
      </c>
      <c r="H51" s="23">
        <f t="shared" si="6"/>
        <v>-0.80596166220240317</v>
      </c>
      <c r="I51" s="23">
        <f t="shared" si="6"/>
        <v>-0.93091583344288997</v>
      </c>
      <c r="J51" s="31"/>
      <c r="K51" s="31"/>
    </row>
    <row r="52" spans="1:11" ht="15" customHeight="1">
      <c r="A52" s="1"/>
    </row>
    <row r="53" spans="1:11" ht="15" customHeight="1">
      <c r="A53" s="1"/>
      <c r="B53" s="25"/>
      <c r="C53" s="25"/>
      <c r="D53" s="25"/>
      <c r="E53" s="25"/>
      <c r="F53" s="25"/>
      <c r="G53" s="25"/>
      <c r="H53" s="25"/>
      <c r="I53" s="25"/>
    </row>
    <row r="54" spans="1:11" ht="15" customHeight="1">
      <c r="A54" s="1"/>
    </row>
    <row r="55" spans="1:11" ht="15" customHeight="1">
      <c r="A55" s="1"/>
    </row>
    <row r="56" spans="1:11" ht="15" customHeight="1">
      <c r="A56" s="8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F64" s="7"/>
    </row>
    <row r="65" spans="1:7">
      <c r="F65" s="7"/>
    </row>
    <row r="66" spans="1:7">
      <c r="A66" s="4"/>
      <c r="F66" s="7"/>
    </row>
    <row r="67" spans="1:7">
      <c r="A67" s="4"/>
    </row>
    <row r="68" spans="1:7">
      <c r="A68" s="4"/>
      <c r="B68" s="5"/>
      <c r="C68" s="5"/>
      <c r="D68" s="5"/>
      <c r="E68" s="5"/>
      <c r="F68" s="5"/>
      <c r="G68" s="5"/>
    </row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7170" r:id="rId4"/>
    <oleObject progId="PBrush" shapeId="7171" r:id="rId5"/>
    <oleObject progId="PBrush" shapeId="7172" r:id="rId6"/>
    <oleObject progId="PBrush" shapeId="7173" r:id="rId7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codeName="Φύλλο7"/>
  <dimension ref="A1:K79"/>
  <sheetViews>
    <sheetView zoomScale="80" workbookViewId="0">
      <pane ySplit="6" topLeftCell="A7" activePane="bottomLeft" state="frozen"/>
      <selection pane="bottomLeft" activeCell="A50" sqref="A50"/>
    </sheetView>
  </sheetViews>
  <sheetFormatPr defaultColWidth="8.7109375" defaultRowHeight="12.75"/>
  <cols>
    <col min="1" max="1" width="38.5703125" style="2" customWidth="1"/>
    <col min="2" max="11" width="13.5703125" style="2" customWidth="1"/>
    <col min="12" max="16384" width="8.7109375" style="2"/>
  </cols>
  <sheetData>
    <row r="1" spans="1:11" ht="15" customHeight="1">
      <c r="A1" s="37" t="s">
        <v>63</v>
      </c>
      <c r="B1" s="11"/>
      <c r="C1" s="11"/>
      <c r="D1" s="11"/>
      <c r="E1" s="12"/>
      <c r="F1" s="53" t="s">
        <v>54</v>
      </c>
      <c r="H1" s="13"/>
      <c r="I1" s="13"/>
    </row>
    <row r="2" spans="1:11" ht="15" customHeight="1">
      <c r="A2" s="37" t="s">
        <v>62</v>
      </c>
      <c r="B2" s="12"/>
      <c r="C2" s="12"/>
      <c r="D2" s="12"/>
      <c r="E2" s="12"/>
      <c r="F2" s="54" t="s">
        <v>53</v>
      </c>
      <c r="H2" s="13"/>
      <c r="I2" s="13"/>
    </row>
    <row r="3" spans="1:11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1" ht="15" customHeight="1">
      <c r="A4" s="47"/>
      <c r="B4" s="78" t="s">
        <v>0</v>
      </c>
      <c r="C4" s="75"/>
      <c r="D4" s="76"/>
      <c r="E4" s="78" t="s">
        <v>55</v>
      </c>
      <c r="F4" s="75"/>
      <c r="G4" s="76"/>
      <c r="H4" s="77" t="s">
        <v>51</v>
      </c>
      <c r="I4" s="73"/>
      <c r="J4" s="72" t="s">
        <v>52</v>
      </c>
      <c r="K4" s="72"/>
    </row>
    <row r="5" spans="1:11" ht="15" customHeight="1">
      <c r="A5" s="48" t="s">
        <v>46</v>
      </c>
      <c r="B5" s="52" t="s">
        <v>43</v>
      </c>
      <c r="C5" s="72" t="s">
        <v>1</v>
      </c>
      <c r="D5" s="73"/>
      <c r="E5" s="52" t="s">
        <v>43</v>
      </c>
      <c r="F5" s="72" t="s">
        <v>1</v>
      </c>
      <c r="G5" s="73"/>
      <c r="H5" s="52" t="s">
        <v>43</v>
      </c>
      <c r="I5" s="48" t="s">
        <v>1</v>
      </c>
      <c r="J5" s="36" t="s">
        <v>43</v>
      </c>
      <c r="K5" s="36" t="s">
        <v>1</v>
      </c>
    </row>
    <row r="6" spans="1:11" ht="15" customHeight="1">
      <c r="A6" s="47"/>
      <c r="B6" s="52" t="s">
        <v>50</v>
      </c>
      <c r="C6" s="45" t="s">
        <v>44</v>
      </c>
      <c r="D6" s="48" t="s">
        <v>45</v>
      </c>
      <c r="E6" s="52" t="s">
        <v>50</v>
      </c>
      <c r="F6" s="45" t="s">
        <v>44</v>
      </c>
      <c r="G6" s="48" t="s">
        <v>45</v>
      </c>
      <c r="H6" s="52" t="s">
        <v>50</v>
      </c>
      <c r="I6" s="48" t="s">
        <v>50</v>
      </c>
      <c r="J6" s="45" t="s">
        <v>50</v>
      </c>
      <c r="K6" s="45" t="s">
        <v>50</v>
      </c>
    </row>
    <row r="7" spans="1:11" ht="15" customHeight="1">
      <c r="A7" s="38" t="s">
        <v>42</v>
      </c>
      <c r="B7" s="32">
        <v>6045</v>
      </c>
      <c r="C7" s="25">
        <v>183195</v>
      </c>
      <c r="D7" s="25">
        <v>216140</v>
      </c>
      <c r="E7" s="25">
        <v>5669</v>
      </c>
      <c r="F7" s="25">
        <v>304041</v>
      </c>
      <c r="G7" s="25">
        <v>187745</v>
      </c>
      <c r="H7" s="25">
        <f t="shared" ref="H7:H45" si="0">B7+E7</f>
        <v>11714</v>
      </c>
      <c r="I7" s="25">
        <f t="shared" ref="I7:I45" si="1">C7+D7+F7+G7</f>
        <v>891121</v>
      </c>
      <c r="J7" s="40">
        <f>H7/$H$47</f>
        <v>0.35224778228837766</v>
      </c>
      <c r="K7" s="40">
        <f>I7/$I$47</f>
        <v>0.32727461700113192</v>
      </c>
    </row>
    <row r="8" spans="1:11" ht="15" customHeight="1">
      <c r="A8" s="38" t="s">
        <v>7</v>
      </c>
      <c r="B8" s="32">
        <v>100</v>
      </c>
      <c r="C8" s="25">
        <v>292</v>
      </c>
      <c r="D8" s="25">
        <v>103</v>
      </c>
      <c r="E8" s="25">
        <v>254</v>
      </c>
      <c r="F8" s="25">
        <v>16119</v>
      </c>
      <c r="G8" s="25">
        <v>8196</v>
      </c>
      <c r="H8" s="25">
        <f t="shared" si="0"/>
        <v>354</v>
      </c>
      <c r="I8" s="25">
        <f t="shared" si="1"/>
        <v>24710</v>
      </c>
      <c r="J8" s="40">
        <f t="shared" ref="J8:J45" si="2">H8/$H$47</f>
        <v>1.0645015787099685E-2</v>
      </c>
      <c r="K8" s="40">
        <f t="shared" ref="K8:K45" si="3">I8/$I$47</f>
        <v>9.075036707807323E-3</v>
      </c>
    </row>
    <row r="9" spans="1:11" ht="15" customHeight="1">
      <c r="A9" s="38" t="s">
        <v>15</v>
      </c>
      <c r="B9" s="32">
        <v>185</v>
      </c>
      <c r="C9" s="25">
        <v>8031</v>
      </c>
      <c r="D9" s="25">
        <v>6844</v>
      </c>
      <c r="E9" s="25">
        <v>0</v>
      </c>
      <c r="F9" s="25">
        <v>0</v>
      </c>
      <c r="G9" s="25">
        <v>0</v>
      </c>
      <c r="H9" s="25">
        <f t="shared" si="0"/>
        <v>185</v>
      </c>
      <c r="I9" s="25">
        <f t="shared" si="1"/>
        <v>14875</v>
      </c>
      <c r="J9" s="40">
        <f t="shared" si="2"/>
        <v>5.5630732220718687E-3</v>
      </c>
      <c r="K9" s="40">
        <f t="shared" si="3"/>
        <v>5.4630178481842951E-3</v>
      </c>
    </row>
    <row r="10" spans="1:11" ht="15" customHeight="1">
      <c r="A10" s="38" t="s">
        <v>6</v>
      </c>
      <c r="B10" s="32">
        <v>0</v>
      </c>
      <c r="C10" s="25">
        <v>0</v>
      </c>
      <c r="D10" s="25">
        <v>0</v>
      </c>
      <c r="E10" s="25">
        <v>90</v>
      </c>
      <c r="F10" s="25">
        <v>5730</v>
      </c>
      <c r="G10" s="25">
        <v>3573</v>
      </c>
      <c r="H10" s="25">
        <f t="shared" si="0"/>
        <v>90</v>
      </c>
      <c r="I10" s="25">
        <f t="shared" si="1"/>
        <v>9303</v>
      </c>
      <c r="J10" s="40">
        <f t="shared" si="2"/>
        <v>2.7063599458728013E-3</v>
      </c>
      <c r="K10" s="40">
        <f t="shared" si="3"/>
        <v>3.4166356330526718E-3</v>
      </c>
    </row>
    <row r="11" spans="1:11" ht="15" customHeight="1">
      <c r="A11" s="38" t="s">
        <v>8</v>
      </c>
      <c r="B11" s="32">
        <v>78</v>
      </c>
      <c r="C11" s="25">
        <v>924</v>
      </c>
      <c r="D11" s="25">
        <v>710</v>
      </c>
      <c r="E11" s="25">
        <v>0</v>
      </c>
      <c r="F11" s="25">
        <v>0</v>
      </c>
      <c r="G11" s="25">
        <v>0</v>
      </c>
      <c r="H11" s="25">
        <f t="shared" si="0"/>
        <v>78</v>
      </c>
      <c r="I11" s="25">
        <f t="shared" si="1"/>
        <v>1634</v>
      </c>
      <c r="J11" s="40">
        <f t="shared" si="2"/>
        <v>2.345511953089761E-3</v>
      </c>
      <c r="K11" s="40">
        <f t="shared" si="3"/>
        <v>6.0010562446609328E-4</v>
      </c>
    </row>
    <row r="12" spans="1:11" ht="15" customHeight="1">
      <c r="A12" s="38" t="s">
        <v>14</v>
      </c>
      <c r="B12" s="32">
        <v>156</v>
      </c>
      <c r="C12" s="25">
        <v>2231</v>
      </c>
      <c r="D12" s="25">
        <v>1919</v>
      </c>
      <c r="E12" s="25">
        <v>890</v>
      </c>
      <c r="F12" s="25">
        <v>56131</v>
      </c>
      <c r="G12" s="25">
        <v>34162</v>
      </c>
      <c r="H12" s="25">
        <f t="shared" si="0"/>
        <v>1046</v>
      </c>
      <c r="I12" s="25">
        <f t="shared" si="1"/>
        <v>94443</v>
      </c>
      <c r="J12" s="40">
        <f t="shared" si="2"/>
        <v>3.1453916704255E-2</v>
      </c>
      <c r="K12" s="40">
        <f t="shared" si="3"/>
        <v>3.4685297118391217E-2</v>
      </c>
    </row>
    <row r="13" spans="1:11" ht="15" customHeight="1">
      <c r="A13" s="38" t="s">
        <v>13</v>
      </c>
      <c r="B13" s="32">
        <v>769</v>
      </c>
      <c r="C13" s="25">
        <v>37946</v>
      </c>
      <c r="D13" s="25">
        <v>35843</v>
      </c>
      <c r="E13" s="25">
        <v>2985</v>
      </c>
      <c r="F13" s="25">
        <v>214312</v>
      </c>
      <c r="G13" s="25">
        <v>130063</v>
      </c>
      <c r="H13" s="25">
        <f t="shared" si="0"/>
        <v>3754</v>
      </c>
      <c r="I13" s="25">
        <f t="shared" si="1"/>
        <v>418164</v>
      </c>
      <c r="J13" s="40">
        <f t="shared" si="2"/>
        <v>0.11288528040896106</v>
      </c>
      <c r="K13" s="40">
        <f t="shared" si="3"/>
        <v>0.15357562322474874</v>
      </c>
    </row>
    <row r="14" spans="1:11" ht="15" customHeight="1">
      <c r="A14" s="38" t="s">
        <v>12</v>
      </c>
      <c r="B14" s="32">
        <v>1159</v>
      </c>
      <c r="C14" s="25">
        <v>54150</v>
      </c>
      <c r="D14" s="25">
        <v>56043</v>
      </c>
      <c r="E14" s="25">
        <v>1752</v>
      </c>
      <c r="F14" s="25">
        <v>114112</v>
      </c>
      <c r="G14" s="25">
        <v>66468</v>
      </c>
      <c r="H14" s="25">
        <f t="shared" si="0"/>
        <v>2911</v>
      </c>
      <c r="I14" s="25">
        <f t="shared" si="1"/>
        <v>290773</v>
      </c>
      <c r="J14" s="40">
        <f t="shared" si="2"/>
        <v>8.7535708915952484E-2</v>
      </c>
      <c r="K14" s="40">
        <f t="shared" si="3"/>
        <v>0.10678978748034232</v>
      </c>
    </row>
    <row r="15" spans="1:11" ht="15" customHeight="1">
      <c r="A15" s="38" t="s">
        <v>11</v>
      </c>
      <c r="B15" s="32">
        <v>54</v>
      </c>
      <c r="C15" s="25">
        <v>2152</v>
      </c>
      <c r="D15" s="25">
        <v>1558</v>
      </c>
      <c r="E15" s="25">
        <v>0</v>
      </c>
      <c r="F15" s="25">
        <v>0</v>
      </c>
      <c r="G15" s="25">
        <v>0</v>
      </c>
      <c r="H15" s="25">
        <f t="shared" si="0"/>
        <v>54</v>
      </c>
      <c r="I15" s="25">
        <f t="shared" si="1"/>
        <v>3710</v>
      </c>
      <c r="J15" s="40">
        <f t="shared" si="2"/>
        <v>1.6238159675236806E-3</v>
      </c>
      <c r="K15" s="40">
        <f t="shared" si="3"/>
        <v>1.3625409221353771E-3</v>
      </c>
    </row>
    <row r="16" spans="1:11" ht="15" customHeight="1">
      <c r="A16" s="38" t="s">
        <v>10</v>
      </c>
      <c r="B16" s="32">
        <v>70</v>
      </c>
      <c r="C16" s="25">
        <v>1610</v>
      </c>
      <c r="D16" s="25">
        <v>1587</v>
      </c>
      <c r="E16" s="25">
        <v>0</v>
      </c>
      <c r="F16" s="25">
        <v>0</v>
      </c>
      <c r="G16" s="25">
        <v>0</v>
      </c>
      <c r="H16" s="25">
        <f t="shared" si="0"/>
        <v>70</v>
      </c>
      <c r="I16" s="25">
        <f t="shared" si="1"/>
        <v>3197</v>
      </c>
      <c r="J16" s="40">
        <f t="shared" si="2"/>
        <v>2.1049466245677342E-3</v>
      </c>
      <c r="K16" s="40">
        <f t="shared" si="3"/>
        <v>1.1741356679425337E-3</v>
      </c>
    </row>
    <row r="17" spans="1:11" ht="15" customHeight="1">
      <c r="A17" s="38" t="s">
        <v>16</v>
      </c>
      <c r="B17" s="32">
        <v>36</v>
      </c>
      <c r="C17" s="25">
        <v>1272</v>
      </c>
      <c r="D17" s="25">
        <v>1176</v>
      </c>
      <c r="E17" s="25">
        <v>94</v>
      </c>
      <c r="F17" s="25">
        <v>6340</v>
      </c>
      <c r="G17" s="25">
        <v>2980</v>
      </c>
      <c r="H17" s="25">
        <f t="shared" si="0"/>
        <v>130</v>
      </c>
      <c r="I17" s="25">
        <f t="shared" si="1"/>
        <v>11768</v>
      </c>
      <c r="J17" s="40">
        <f t="shared" si="2"/>
        <v>3.9091865884829345E-3</v>
      </c>
      <c r="K17" s="40">
        <f t="shared" si="3"/>
        <v>4.3219357336089269E-3</v>
      </c>
    </row>
    <row r="18" spans="1:11" ht="15" customHeight="1">
      <c r="A18" s="38" t="s">
        <v>17</v>
      </c>
      <c r="B18" s="32">
        <v>26</v>
      </c>
      <c r="C18" s="25">
        <v>769</v>
      </c>
      <c r="D18" s="25">
        <v>658</v>
      </c>
      <c r="E18" s="25">
        <v>170</v>
      </c>
      <c r="F18" s="25">
        <v>9008</v>
      </c>
      <c r="G18" s="25">
        <v>4756</v>
      </c>
      <c r="H18" s="25">
        <f t="shared" si="0"/>
        <v>196</v>
      </c>
      <c r="I18" s="25">
        <f t="shared" si="1"/>
        <v>15191</v>
      </c>
      <c r="J18" s="40">
        <f t="shared" si="2"/>
        <v>5.893850548789656E-3</v>
      </c>
      <c r="K18" s="40">
        <f t="shared" si="3"/>
        <v>5.5790725466734539E-3</v>
      </c>
    </row>
    <row r="19" spans="1:11" ht="15" customHeight="1">
      <c r="A19" s="38" t="s">
        <v>4</v>
      </c>
      <c r="B19" s="32">
        <v>104</v>
      </c>
      <c r="C19" s="25">
        <v>489</v>
      </c>
      <c r="D19" s="25">
        <v>413</v>
      </c>
      <c r="E19" s="25">
        <v>0</v>
      </c>
      <c r="F19" s="25">
        <v>0</v>
      </c>
      <c r="G19" s="25">
        <v>0</v>
      </c>
      <c r="H19" s="25">
        <f t="shared" si="0"/>
        <v>104</v>
      </c>
      <c r="I19" s="25">
        <f t="shared" si="1"/>
        <v>902</v>
      </c>
      <c r="J19" s="40">
        <f t="shared" si="2"/>
        <v>3.127349270786348E-3</v>
      </c>
      <c r="K19" s="40">
        <f t="shared" si="3"/>
        <v>3.3127005707981407E-4</v>
      </c>
    </row>
    <row r="20" spans="1:11" ht="15" customHeight="1">
      <c r="A20" s="38" t="s">
        <v>18</v>
      </c>
      <c r="B20" s="32">
        <v>229</v>
      </c>
      <c r="C20" s="25">
        <v>3180</v>
      </c>
      <c r="D20" s="25">
        <v>2060</v>
      </c>
      <c r="E20" s="25">
        <v>60</v>
      </c>
      <c r="F20" s="25">
        <v>2285</v>
      </c>
      <c r="G20" s="25">
        <v>1074</v>
      </c>
      <c r="H20" s="25">
        <f t="shared" si="0"/>
        <v>289</v>
      </c>
      <c r="I20" s="25">
        <f t="shared" si="1"/>
        <v>8599</v>
      </c>
      <c r="J20" s="40">
        <f t="shared" si="2"/>
        <v>8.6904224928582175E-3</v>
      </c>
      <c r="K20" s="40">
        <f t="shared" si="3"/>
        <v>3.1580833933806218E-3</v>
      </c>
    </row>
    <row r="21" spans="1:11" ht="15" customHeight="1">
      <c r="A21" s="38" t="s">
        <v>19</v>
      </c>
      <c r="B21" s="32">
        <v>27</v>
      </c>
      <c r="C21" s="25">
        <v>71</v>
      </c>
      <c r="D21" s="25">
        <v>57</v>
      </c>
      <c r="E21" s="25">
        <v>0</v>
      </c>
      <c r="F21" s="25">
        <v>0</v>
      </c>
      <c r="G21" s="25">
        <v>0</v>
      </c>
      <c r="H21" s="25">
        <f t="shared" si="0"/>
        <v>27</v>
      </c>
      <c r="I21" s="25">
        <f t="shared" si="1"/>
        <v>128</v>
      </c>
      <c r="J21" s="40">
        <f t="shared" si="2"/>
        <v>8.1190798376184028E-4</v>
      </c>
      <c r="K21" s="40">
        <f t="shared" si="3"/>
        <v>4.7009498122190905E-5</v>
      </c>
    </row>
    <row r="22" spans="1:11" ht="15" customHeight="1">
      <c r="A22" s="38" t="s">
        <v>20</v>
      </c>
      <c r="B22" s="32">
        <v>54</v>
      </c>
      <c r="C22" s="25">
        <v>178</v>
      </c>
      <c r="D22" s="25">
        <v>184</v>
      </c>
      <c r="E22" s="25">
        <v>0</v>
      </c>
      <c r="F22" s="25">
        <v>0</v>
      </c>
      <c r="G22" s="25">
        <v>0</v>
      </c>
      <c r="H22" s="25">
        <f t="shared" si="0"/>
        <v>54</v>
      </c>
      <c r="I22" s="25">
        <f t="shared" si="1"/>
        <v>362</v>
      </c>
      <c r="J22" s="40">
        <f t="shared" si="2"/>
        <v>1.6238159675236806E-3</v>
      </c>
      <c r="K22" s="40">
        <f t="shared" si="3"/>
        <v>1.3294873687682115E-4</v>
      </c>
    </row>
    <row r="23" spans="1:11" ht="15" customHeight="1">
      <c r="A23" s="38" t="s">
        <v>21</v>
      </c>
      <c r="B23" s="32">
        <v>26</v>
      </c>
      <c r="C23" s="25">
        <v>77</v>
      </c>
      <c r="D23" s="25">
        <v>81</v>
      </c>
      <c r="E23" s="25">
        <v>0</v>
      </c>
      <c r="F23" s="25">
        <v>0</v>
      </c>
      <c r="G23" s="25">
        <v>0</v>
      </c>
      <c r="H23" s="25">
        <f t="shared" si="0"/>
        <v>26</v>
      </c>
      <c r="I23" s="25">
        <f t="shared" si="1"/>
        <v>158</v>
      </c>
      <c r="J23" s="40">
        <f t="shared" si="2"/>
        <v>7.8183731769658699E-4</v>
      </c>
      <c r="K23" s="40">
        <f t="shared" si="3"/>
        <v>5.8027349244579401E-5</v>
      </c>
    </row>
    <row r="24" spans="1:11" ht="15" customHeight="1">
      <c r="A24" s="38" t="s">
        <v>22</v>
      </c>
      <c r="B24" s="32">
        <v>284</v>
      </c>
      <c r="C24" s="25">
        <v>9579</v>
      </c>
      <c r="D24" s="25">
        <v>8460</v>
      </c>
      <c r="E24" s="25">
        <v>1385</v>
      </c>
      <c r="F24" s="25">
        <v>84194</v>
      </c>
      <c r="G24" s="25">
        <v>45245</v>
      </c>
      <c r="H24" s="25">
        <f t="shared" si="0"/>
        <v>1669</v>
      </c>
      <c r="I24" s="25">
        <f t="shared" si="1"/>
        <v>147478</v>
      </c>
      <c r="J24" s="40">
        <f t="shared" si="2"/>
        <v>5.0187941662907833E-2</v>
      </c>
      <c r="K24" s="40">
        <f t="shared" si="3"/>
        <v>5.416302159425368E-2</v>
      </c>
    </row>
    <row r="25" spans="1:11" ht="15" customHeight="1">
      <c r="A25" s="38" t="s">
        <v>23</v>
      </c>
      <c r="B25" s="32">
        <v>199</v>
      </c>
      <c r="C25" s="25">
        <v>2826</v>
      </c>
      <c r="D25" s="25">
        <v>2184</v>
      </c>
      <c r="E25" s="25">
        <v>256</v>
      </c>
      <c r="F25" s="25">
        <v>12531</v>
      </c>
      <c r="G25" s="25">
        <v>6036</v>
      </c>
      <c r="H25" s="25">
        <f t="shared" si="0"/>
        <v>455</v>
      </c>
      <c r="I25" s="25">
        <f t="shared" si="1"/>
        <v>23577</v>
      </c>
      <c r="J25" s="40">
        <f t="shared" si="2"/>
        <v>1.3682153059690273E-2</v>
      </c>
      <c r="K25" s="40">
        <f t="shared" si="3"/>
        <v>8.6589291970851166E-3</v>
      </c>
    </row>
    <row r="26" spans="1:11" ht="15" customHeight="1">
      <c r="A26" s="38" t="s">
        <v>24</v>
      </c>
      <c r="B26" s="32">
        <v>24</v>
      </c>
      <c r="C26" s="25">
        <v>57</v>
      </c>
      <c r="D26" s="25">
        <v>65</v>
      </c>
      <c r="E26" s="25">
        <v>0</v>
      </c>
      <c r="F26" s="25">
        <v>0</v>
      </c>
      <c r="G26" s="25">
        <v>0</v>
      </c>
      <c r="H26" s="25">
        <f t="shared" si="0"/>
        <v>24</v>
      </c>
      <c r="I26" s="25">
        <f t="shared" si="1"/>
        <v>122</v>
      </c>
      <c r="J26" s="40">
        <f t="shared" si="2"/>
        <v>7.2169598556608031E-4</v>
      </c>
      <c r="K26" s="40">
        <f t="shared" si="3"/>
        <v>4.480592789771321E-5</v>
      </c>
    </row>
    <row r="27" spans="1:11" ht="15" customHeight="1">
      <c r="A27" s="38" t="s">
        <v>25</v>
      </c>
      <c r="B27" s="32">
        <v>70</v>
      </c>
      <c r="C27" s="25">
        <v>1124</v>
      </c>
      <c r="D27" s="25">
        <v>915</v>
      </c>
      <c r="E27" s="25">
        <v>2</v>
      </c>
      <c r="F27" s="25">
        <v>38</v>
      </c>
      <c r="G27" s="25">
        <v>6</v>
      </c>
      <c r="H27" s="25">
        <f t="shared" si="0"/>
        <v>72</v>
      </c>
      <c r="I27" s="25">
        <f t="shared" si="1"/>
        <v>2083</v>
      </c>
      <c r="J27" s="40">
        <f t="shared" si="2"/>
        <v>2.165087956698241E-3</v>
      </c>
      <c r="K27" s="40">
        <f t="shared" si="3"/>
        <v>7.6500612959784107E-4</v>
      </c>
    </row>
    <row r="28" spans="1:11" ht="15" customHeight="1">
      <c r="A28" s="38" t="s">
        <v>26</v>
      </c>
      <c r="B28" s="32">
        <v>309</v>
      </c>
      <c r="C28" s="25">
        <v>9688</v>
      </c>
      <c r="D28" s="25">
        <v>7703</v>
      </c>
      <c r="E28" s="25">
        <v>976</v>
      </c>
      <c r="F28" s="25">
        <v>61109</v>
      </c>
      <c r="G28" s="25">
        <v>35493</v>
      </c>
      <c r="H28" s="25">
        <f t="shared" si="0"/>
        <v>1285</v>
      </c>
      <c r="I28" s="25">
        <f t="shared" si="1"/>
        <v>113993</v>
      </c>
      <c r="J28" s="40">
        <f t="shared" si="2"/>
        <v>3.8640805893850549E-2</v>
      </c>
      <c r="K28" s="40">
        <f t="shared" si="3"/>
        <v>4.1865263433147719E-2</v>
      </c>
    </row>
    <row r="29" spans="1:11" ht="15" customHeight="1">
      <c r="A29" s="38" t="s">
        <v>27</v>
      </c>
      <c r="B29" s="32">
        <v>73</v>
      </c>
      <c r="C29" s="25">
        <v>1231</v>
      </c>
      <c r="D29" s="25">
        <v>1103</v>
      </c>
      <c r="E29" s="25">
        <v>0</v>
      </c>
      <c r="F29" s="25">
        <v>0</v>
      </c>
      <c r="G29" s="25">
        <v>0</v>
      </c>
      <c r="H29" s="25">
        <f t="shared" si="0"/>
        <v>73</v>
      </c>
      <c r="I29" s="25">
        <f t="shared" si="1"/>
        <v>2334</v>
      </c>
      <c r="J29" s="40">
        <f t="shared" si="2"/>
        <v>2.1951586227634944E-3</v>
      </c>
      <c r="K29" s="40">
        <f t="shared" si="3"/>
        <v>8.5718881732182485E-4</v>
      </c>
    </row>
    <row r="30" spans="1:11" ht="15" customHeight="1">
      <c r="A30" s="38" t="s">
        <v>28</v>
      </c>
      <c r="B30" s="32">
        <v>218</v>
      </c>
      <c r="C30" s="25">
        <v>5612</v>
      </c>
      <c r="D30" s="25">
        <v>3602</v>
      </c>
      <c r="E30" s="25">
        <v>16</v>
      </c>
      <c r="F30" s="25">
        <v>509</v>
      </c>
      <c r="G30" s="25">
        <v>268</v>
      </c>
      <c r="H30" s="25">
        <f t="shared" si="0"/>
        <v>234</v>
      </c>
      <c r="I30" s="25">
        <f t="shared" si="1"/>
        <v>9991</v>
      </c>
      <c r="J30" s="40">
        <f t="shared" si="2"/>
        <v>7.0365358592692825E-3</v>
      </c>
      <c r="K30" s="40">
        <f t="shared" si="3"/>
        <v>3.6693116854594481E-3</v>
      </c>
    </row>
    <row r="31" spans="1:11" ht="15" customHeight="1">
      <c r="A31" s="38" t="s">
        <v>29</v>
      </c>
      <c r="B31" s="32">
        <v>130</v>
      </c>
      <c r="C31" s="25">
        <v>3679</v>
      </c>
      <c r="D31" s="25">
        <v>3018</v>
      </c>
      <c r="E31" s="25">
        <v>0</v>
      </c>
      <c r="F31" s="25">
        <v>0</v>
      </c>
      <c r="G31" s="25">
        <v>0</v>
      </c>
      <c r="H31" s="25">
        <f t="shared" si="0"/>
        <v>130</v>
      </c>
      <c r="I31" s="25">
        <f t="shared" si="1"/>
        <v>6697</v>
      </c>
      <c r="J31" s="40">
        <f t="shared" si="2"/>
        <v>3.9091865884829345E-3</v>
      </c>
      <c r="K31" s="40">
        <f t="shared" si="3"/>
        <v>2.4595516322211916E-3</v>
      </c>
    </row>
    <row r="32" spans="1:11" ht="15" customHeight="1">
      <c r="A32" s="38" t="s">
        <v>30</v>
      </c>
      <c r="B32" s="32">
        <v>561</v>
      </c>
      <c r="C32" s="25">
        <v>16956</v>
      </c>
      <c r="D32" s="25">
        <v>14825</v>
      </c>
      <c r="E32" s="25">
        <v>727</v>
      </c>
      <c r="F32" s="25">
        <v>31754</v>
      </c>
      <c r="G32" s="25">
        <v>19296</v>
      </c>
      <c r="H32" s="25">
        <f t="shared" si="0"/>
        <v>1288</v>
      </c>
      <c r="I32" s="25">
        <f t="shared" si="1"/>
        <v>82831</v>
      </c>
      <c r="J32" s="40">
        <f t="shared" si="2"/>
        <v>3.8731017892046311E-2</v>
      </c>
      <c r="K32" s="40">
        <f t="shared" si="3"/>
        <v>3.0420654210618712E-2</v>
      </c>
    </row>
    <row r="33" spans="1:11" ht="15" customHeight="1">
      <c r="A33" s="38" t="s">
        <v>31</v>
      </c>
      <c r="B33" s="32">
        <v>345</v>
      </c>
      <c r="C33" s="25">
        <v>14671</v>
      </c>
      <c r="D33" s="25">
        <v>10832</v>
      </c>
      <c r="E33" s="25">
        <v>42</v>
      </c>
      <c r="F33" s="25">
        <v>1358</v>
      </c>
      <c r="G33" s="25">
        <v>1082</v>
      </c>
      <c r="H33" s="25">
        <f t="shared" si="0"/>
        <v>387</v>
      </c>
      <c r="I33" s="25">
        <f t="shared" si="1"/>
        <v>27943</v>
      </c>
      <c r="J33" s="40">
        <f t="shared" si="2"/>
        <v>1.1637347767253045E-2</v>
      </c>
      <c r="K33" s="40">
        <f t="shared" si="3"/>
        <v>1.0262393797096724E-2</v>
      </c>
    </row>
    <row r="34" spans="1:11" ht="15" customHeight="1">
      <c r="A34" s="38" t="s">
        <v>32</v>
      </c>
      <c r="B34" s="32">
        <v>372</v>
      </c>
      <c r="C34" s="25">
        <v>6247</v>
      </c>
      <c r="D34" s="25">
        <v>4794</v>
      </c>
      <c r="E34" s="25">
        <v>0</v>
      </c>
      <c r="F34" s="25">
        <v>0</v>
      </c>
      <c r="G34" s="25">
        <v>0</v>
      </c>
      <c r="H34" s="25">
        <f t="shared" si="0"/>
        <v>372</v>
      </c>
      <c r="I34" s="25">
        <f t="shared" si="1"/>
        <v>11041</v>
      </c>
      <c r="J34" s="40">
        <f t="shared" si="2"/>
        <v>1.1186287776274244E-2</v>
      </c>
      <c r="K34" s="40">
        <f t="shared" si="3"/>
        <v>4.0549364747430455E-3</v>
      </c>
    </row>
    <row r="35" spans="1:11" ht="15" customHeight="1">
      <c r="A35" s="38" t="s">
        <v>9</v>
      </c>
      <c r="B35" s="32">
        <v>0</v>
      </c>
      <c r="C35" s="25">
        <v>0</v>
      </c>
      <c r="D35" s="25">
        <v>0</v>
      </c>
      <c r="E35" s="25">
        <v>16</v>
      </c>
      <c r="F35" s="25">
        <v>1107</v>
      </c>
      <c r="G35" s="25">
        <v>493</v>
      </c>
      <c r="H35" s="25">
        <f t="shared" si="0"/>
        <v>16</v>
      </c>
      <c r="I35" s="25">
        <f t="shared" si="1"/>
        <v>1600</v>
      </c>
      <c r="J35" s="40">
        <f t="shared" si="2"/>
        <v>4.8113065704405352E-4</v>
      </c>
      <c r="K35" s="40">
        <f t="shared" si="3"/>
        <v>5.8761872652738636E-4</v>
      </c>
    </row>
    <row r="36" spans="1:11" ht="15" customHeight="1">
      <c r="A36" s="38" t="s">
        <v>33</v>
      </c>
      <c r="B36" s="32">
        <v>384</v>
      </c>
      <c r="C36" s="25">
        <v>11576</v>
      </c>
      <c r="D36" s="25">
        <v>8869</v>
      </c>
      <c r="E36" s="25">
        <v>0</v>
      </c>
      <c r="F36" s="25">
        <v>0</v>
      </c>
      <c r="G36" s="25">
        <v>0</v>
      </c>
      <c r="H36" s="25">
        <f t="shared" si="0"/>
        <v>384</v>
      </c>
      <c r="I36" s="25">
        <f t="shared" si="1"/>
        <v>20445</v>
      </c>
      <c r="J36" s="40">
        <f t="shared" si="2"/>
        <v>1.1547135769057285E-2</v>
      </c>
      <c r="K36" s="40">
        <f t="shared" si="3"/>
        <v>7.5086655399077586E-3</v>
      </c>
    </row>
    <row r="37" spans="1:11" ht="15" customHeight="1">
      <c r="A37" s="38" t="s">
        <v>34</v>
      </c>
      <c r="B37" s="32">
        <v>602</v>
      </c>
      <c r="C37" s="25">
        <v>23831</v>
      </c>
      <c r="D37" s="25">
        <v>20425</v>
      </c>
      <c r="E37" s="25">
        <v>1671</v>
      </c>
      <c r="F37" s="25">
        <v>111372</v>
      </c>
      <c r="G37" s="25">
        <v>65091</v>
      </c>
      <c r="H37" s="25">
        <f t="shared" si="0"/>
        <v>2273</v>
      </c>
      <c r="I37" s="25">
        <f t="shared" si="1"/>
        <v>220719</v>
      </c>
      <c r="J37" s="40">
        <f t="shared" si="2"/>
        <v>6.8350623966320856E-2</v>
      </c>
      <c r="K37" s="40">
        <f t="shared" si="3"/>
        <v>8.1061636062748868E-2</v>
      </c>
    </row>
    <row r="38" spans="1:11" ht="15" customHeight="1">
      <c r="A38" s="38" t="s">
        <v>35</v>
      </c>
      <c r="B38" s="32">
        <v>290</v>
      </c>
      <c r="C38" s="25">
        <v>6868</v>
      </c>
      <c r="D38" s="25">
        <v>5445</v>
      </c>
      <c r="E38" s="25">
        <v>124</v>
      </c>
      <c r="F38" s="25">
        <v>5862</v>
      </c>
      <c r="G38" s="25">
        <v>3403</v>
      </c>
      <c r="H38" s="25">
        <f t="shared" si="0"/>
        <v>414</v>
      </c>
      <c r="I38" s="25">
        <f t="shared" si="1"/>
        <v>21578</v>
      </c>
      <c r="J38" s="40">
        <f t="shared" si="2"/>
        <v>1.2449255751014885E-2</v>
      </c>
      <c r="K38" s="40">
        <f t="shared" si="3"/>
        <v>7.9247730506299633E-3</v>
      </c>
    </row>
    <row r="39" spans="1:11" ht="15" customHeight="1">
      <c r="A39" s="38" t="s">
        <v>36</v>
      </c>
      <c r="B39" s="32">
        <v>595</v>
      </c>
      <c r="C39" s="25">
        <v>25248</v>
      </c>
      <c r="D39" s="25">
        <v>21096</v>
      </c>
      <c r="E39" s="25">
        <v>552</v>
      </c>
      <c r="F39" s="25">
        <v>30592</v>
      </c>
      <c r="G39" s="25">
        <v>19262</v>
      </c>
      <c r="H39" s="25">
        <f t="shared" si="0"/>
        <v>1147</v>
      </c>
      <c r="I39" s="25">
        <f t="shared" si="1"/>
        <v>96198</v>
      </c>
      <c r="J39" s="40">
        <f t="shared" si="2"/>
        <v>3.4491053976845584E-2</v>
      </c>
      <c r="K39" s="40">
        <f t="shared" si="3"/>
        <v>3.5329841409050947E-2</v>
      </c>
    </row>
    <row r="40" spans="1:11" ht="15" customHeight="1">
      <c r="A40" s="38" t="s">
        <v>37</v>
      </c>
      <c r="B40" s="32">
        <v>62</v>
      </c>
      <c r="C40" s="25">
        <v>903</v>
      </c>
      <c r="D40" s="25">
        <v>743</v>
      </c>
      <c r="E40" s="25">
        <v>0</v>
      </c>
      <c r="F40" s="25">
        <v>0</v>
      </c>
      <c r="G40" s="25">
        <v>0</v>
      </c>
      <c r="H40" s="25">
        <f t="shared" si="0"/>
        <v>62</v>
      </c>
      <c r="I40" s="25">
        <f t="shared" si="1"/>
        <v>1646</v>
      </c>
      <c r="J40" s="40">
        <f t="shared" si="2"/>
        <v>1.8643812960457075E-3</v>
      </c>
      <c r="K40" s="40">
        <f t="shared" si="3"/>
        <v>6.045127649150487E-4</v>
      </c>
    </row>
    <row r="41" spans="1:11" ht="15" customHeight="1">
      <c r="A41" s="38" t="s">
        <v>38</v>
      </c>
      <c r="B41" s="32">
        <v>131</v>
      </c>
      <c r="C41" s="25">
        <v>2191</v>
      </c>
      <c r="D41" s="25">
        <v>1656</v>
      </c>
      <c r="E41" s="25">
        <v>173</v>
      </c>
      <c r="F41" s="25">
        <v>7477</v>
      </c>
      <c r="G41" s="25">
        <v>3887</v>
      </c>
      <c r="H41" s="25">
        <f t="shared" si="0"/>
        <v>304</v>
      </c>
      <c r="I41" s="25">
        <f t="shared" si="1"/>
        <v>15211</v>
      </c>
      <c r="J41" s="40">
        <f t="shared" si="2"/>
        <v>9.1414824838370167E-3</v>
      </c>
      <c r="K41" s="40">
        <f t="shared" si="3"/>
        <v>5.5864177807550463E-3</v>
      </c>
    </row>
    <row r="42" spans="1:11" ht="15" customHeight="1">
      <c r="A42" s="38" t="s">
        <v>39</v>
      </c>
      <c r="B42" s="32">
        <v>70</v>
      </c>
      <c r="C42" s="25">
        <v>635</v>
      </c>
      <c r="D42" s="25">
        <v>571</v>
      </c>
      <c r="E42" s="25">
        <v>8</v>
      </c>
      <c r="F42" s="25">
        <v>321</v>
      </c>
      <c r="G42" s="25">
        <v>222</v>
      </c>
      <c r="H42" s="25">
        <f t="shared" si="0"/>
        <v>78</v>
      </c>
      <c r="I42" s="25">
        <f t="shared" si="1"/>
        <v>1749</v>
      </c>
      <c r="J42" s="40">
        <f t="shared" si="2"/>
        <v>2.345511953089761E-3</v>
      </c>
      <c r="K42" s="40">
        <f t="shared" si="3"/>
        <v>6.4234072043524914E-4</v>
      </c>
    </row>
    <row r="43" spans="1:11" ht="15" customHeight="1">
      <c r="A43" s="38" t="s">
        <v>47</v>
      </c>
      <c r="B43" s="32">
        <v>52</v>
      </c>
      <c r="C43" s="25">
        <v>533</v>
      </c>
      <c r="D43" s="25">
        <v>568</v>
      </c>
      <c r="E43" s="25">
        <v>0</v>
      </c>
      <c r="F43" s="25">
        <v>0</v>
      </c>
      <c r="G43" s="25">
        <v>0</v>
      </c>
      <c r="H43" s="25">
        <f t="shared" si="0"/>
        <v>52</v>
      </c>
      <c r="I43" s="25">
        <f t="shared" si="1"/>
        <v>1101</v>
      </c>
      <c r="J43" s="40">
        <f t="shared" si="2"/>
        <v>1.563674635393174E-3</v>
      </c>
      <c r="K43" s="40">
        <f t="shared" si="3"/>
        <v>4.0435513619165774E-4</v>
      </c>
    </row>
    <row r="44" spans="1:11" ht="15" customHeight="1">
      <c r="A44" s="38" t="s">
        <v>40</v>
      </c>
      <c r="B44" s="32">
        <v>357</v>
      </c>
      <c r="C44" s="25">
        <v>17130</v>
      </c>
      <c r="D44" s="25">
        <v>15406</v>
      </c>
      <c r="E44" s="25">
        <v>773</v>
      </c>
      <c r="F44" s="25">
        <v>50127</v>
      </c>
      <c r="G44" s="25">
        <v>27396</v>
      </c>
      <c r="H44" s="25">
        <f t="shared" si="0"/>
        <v>1130</v>
      </c>
      <c r="I44" s="25">
        <f t="shared" si="1"/>
        <v>110059</v>
      </c>
      <c r="J44" s="40">
        <f t="shared" si="2"/>
        <v>3.3979852653736278E-2</v>
      </c>
      <c r="K44" s="40">
        <f t="shared" si="3"/>
        <v>4.0420455889298511E-2</v>
      </c>
    </row>
    <row r="45" spans="1:11" ht="15" customHeight="1">
      <c r="A45" s="38" t="s">
        <v>41</v>
      </c>
      <c r="B45" s="32">
        <v>324</v>
      </c>
      <c r="C45" s="25">
        <v>8429</v>
      </c>
      <c r="D45" s="25">
        <v>6991</v>
      </c>
      <c r="E45" s="25">
        <v>0</v>
      </c>
      <c r="F45" s="25">
        <v>0</v>
      </c>
      <c r="G45" s="25">
        <v>0</v>
      </c>
      <c r="H45" s="25">
        <f t="shared" si="0"/>
        <v>324</v>
      </c>
      <c r="I45" s="25">
        <f t="shared" si="1"/>
        <v>15420</v>
      </c>
      <c r="J45" s="40">
        <f t="shared" si="2"/>
        <v>9.7428958051420846E-3</v>
      </c>
      <c r="K45" s="40">
        <f t="shared" si="3"/>
        <v>5.6631754769076855E-3</v>
      </c>
    </row>
    <row r="46" spans="1:11" ht="5.0999999999999996" customHeight="1">
      <c r="A46" s="12"/>
      <c r="B46" s="16"/>
      <c r="C46" s="16"/>
      <c r="D46" s="16"/>
      <c r="E46" s="16"/>
      <c r="F46" s="16"/>
      <c r="G46" s="16"/>
      <c r="H46" s="16"/>
      <c r="I46" s="16"/>
      <c r="J46" s="31"/>
      <c r="K46" s="31"/>
    </row>
    <row r="47" spans="1:11" ht="15" customHeight="1">
      <c r="A47" s="24" t="s">
        <v>2</v>
      </c>
      <c r="B47" s="26">
        <f>SUM(B7:B45)</f>
        <v>14570</v>
      </c>
      <c r="C47" s="26">
        <f t="shared" ref="C47:G47" si="4">SUM(C7:C45)</f>
        <v>465581</v>
      </c>
      <c r="D47" s="26">
        <f t="shared" si="4"/>
        <v>464647</v>
      </c>
      <c r="E47" s="26">
        <f t="shared" si="4"/>
        <v>18685</v>
      </c>
      <c r="F47" s="26">
        <f t="shared" si="4"/>
        <v>1126429</v>
      </c>
      <c r="G47" s="26">
        <f t="shared" si="4"/>
        <v>666197</v>
      </c>
      <c r="H47" s="26">
        <f>B47+E47</f>
        <v>33255</v>
      </c>
      <c r="I47" s="26">
        <f>C47+D47+F47+G47</f>
        <v>2722854</v>
      </c>
      <c r="J47" s="41">
        <f>SUM(J7:J45)</f>
        <v>1.0000000000000002</v>
      </c>
      <c r="K47" s="41">
        <f>SUM(K7:K45)</f>
        <v>1</v>
      </c>
    </row>
    <row r="48" spans="1:11" ht="5.0999999999999996" customHeight="1">
      <c r="A48" s="12"/>
      <c r="B48" s="25"/>
      <c r="C48" s="25"/>
      <c r="D48" s="25"/>
      <c r="E48" s="25"/>
      <c r="F48" s="25"/>
      <c r="G48" s="25"/>
      <c r="H48" s="33"/>
      <c r="I48" s="33"/>
      <c r="J48" s="31"/>
      <c r="K48" s="31"/>
    </row>
    <row r="49" spans="1:11" ht="15" customHeight="1">
      <c r="A49" s="62" t="s">
        <v>71</v>
      </c>
      <c r="B49" s="25">
        <v>24287</v>
      </c>
      <c r="C49" s="25">
        <v>1008444</v>
      </c>
      <c r="D49" s="25">
        <v>1007998</v>
      </c>
      <c r="E49" s="25">
        <v>52083</v>
      </c>
      <c r="F49" s="25">
        <v>4096657</v>
      </c>
      <c r="G49" s="25">
        <v>3817233</v>
      </c>
      <c r="H49" s="25">
        <f>B49+E49</f>
        <v>76370</v>
      </c>
      <c r="I49" s="25">
        <f>C49+D49+F49+G49</f>
        <v>9930332</v>
      </c>
      <c r="J49" s="31"/>
      <c r="K49" s="31"/>
    </row>
    <row r="50" spans="1:11" ht="15" customHeight="1">
      <c r="A50" s="62" t="s">
        <v>72</v>
      </c>
      <c r="B50" s="25">
        <f>B47</f>
        <v>14570</v>
      </c>
      <c r="C50" s="25">
        <f t="shared" ref="C50:I50" si="5">C47</f>
        <v>465581</v>
      </c>
      <c r="D50" s="25">
        <f t="shared" si="5"/>
        <v>464647</v>
      </c>
      <c r="E50" s="25">
        <f t="shared" si="5"/>
        <v>18685</v>
      </c>
      <c r="F50" s="25">
        <f t="shared" si="5"/>
        <v>1126429</v>
      </c>
      <c r="G50" s="25">
        <f t="shared" si="5"/>
        <v>666197</v>
      </c>
      <c r="H50" s="25">
        <f t="shared" si="5"/>
        <v>33255</v>
      </c>
      <c r="I50" s="25">
        <f t="shared" si="5"/>
        <v>2722854</v>
      </c>
      <c r="J50" s="31"/>
      <c r="K50" s="31"/>
    </row>
    <row r="51" spans="1:11" ht="15" customHeight="1">
      <c r="A51" s="62" t="s">
        <v>48</v>
      </c>
      <c r="B51" s="23">
        <f>(B50-B49)/B49</f>
        <v>-0.40009058343970028</v>
      </c>
      <c r="C51" s="23">
        <f t="shared" ref="C51:D51" si="6">(C50-C49)/C49</f>
        <v>-0.53831744747353349</v>
      </c>
      <c r="D51" s="23">
        <f t="shared" si="6"/>
        <v>-0.5390397599995238</v>
      </c>
      <c r="E51" s="23">
        <f>(E50-E49)/E49</f>
        <v>-0.64124570397250547</v>
      </c>
      <c r="F51" s="23">
        <f t="shared" ref="F51" si="7">(F50-F49)/F49</f>
        <v>-0.72503702409061832</v>
      </c>
      <c r="G51" s="23">
        <f t="shared" ref="G51:I51" si="8">(G50-G49)/G49</f>
        <v>-0.82547646423469567</v>
      </c>
      <c r="H51" s="23">
        <f t="shared" si="8"/>
        <v>-0.56455414429749906</v>
      </c>
      <c r="I51" s="23">
        <f t="shared" si="8"/>
        <v>-0.72580433363154429</v>
      </c>
      <c r="J51" s="31"/>
      <c r="K51" s="31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F64" s="7"/>
    </row>
    <row r="65" spans="1:9">
      <c r="F65" s="7"/>
    </row>
    <row r="66" spans="1:9">
      <c r="A66" s="4"/>
      <c r="F66" s="7"/>
    </row>
    <row r="67" spans="1:9">
      <c r="A67" s="4"/>
    </row>
    <row r="68" spans="1:9">
      <c r="A68" s="4"/>
      <c r="B68" s="5"/>
      <c r="C68" s="5"/>
      <c r="D68" s="5"/>
      <c r="E68" s="5"/>
      <c r="F68" s="5"/>
      <c r="G68" s="5"/>
    </row>
    <row r="73" spans="1:9">
      <c r="I73" s="2" t="s">
        <v>5</v>
      </c>
    </row>
    <row r="74" spans="1:9">
      <c r="B74" s="5"/>
      <c r="C74" s="5"/>
      <c r="D74" s="5"/>
      <c r="E74" s="5"/>
      <c r="F74" s="5"/>
      <c r="G74" s="5"/>
      <c r="H74" s="5"/>
    </row>
    <row r="78" spans="1:9">
      <c r="F78" s="2" t="s">
        <v>5</v>
      </c>
    </row>
    <row r="79" spans="1:9">
      <c r="C79" s="2" t="s">
        <v>5</v>
      </c>
    </row>
  </sheetData>
  <mergeCells count="6">
    <mergeCell ref="J4:K4"/>
    <mergeCell ref="H4:I4"/>
    <mergeCell ref="C5:D5"/>
    <mergeCell ref="F5:G5"/>
    <mergeCell ref="E4:G4"/>
    <mergeCell ref="B4:D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026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 codeName="Φύλλο8"/>
  <dimension ref="A1:N74"/>
  <sheetViews>
    <sheetView zoomScale="80" workbookViewId="0">
      <pane ySplit="6" topLeftCell="A7" activePane="bottomLeft" state="frozen"/>
      <selection pane="bottomLeft" activeCell="L1" sqref="L1"/>
    </sheetView>
  </sheetViews>
  <sheetFormatPr defaultRowHeight="12.75"/>
  <cols>
    <col min="1" max="1" width="38.5703125" customWidth="1"/>
    <col min="2" max="11" width="13.5703125" customWidth="1"/>
  </cols>
  <sheetData>
    <row r="1" spans="1:11" ht="15" customHeight="1">
      <c r="A1" s="37" t="s">
        <v>63</v>
      </c>
      <c r="B1" s="11"/>
      <c r="C1" s="11"/>
      <c r="D1" s="11"/>
      <c r="E1" s="12"/>
      <c r="F1" s="53" t="s">
        <v>54</v>
      </c>
      <c r="H1" s="13"/>
      <c r="I1" s="13"/>
      <c r="J1" s="2"/>
      <c r="K1" s="2"/>
    </row>
    <row r="2" spans="1:11" ht="15" customHeight="1">
      <c r="A2" s="37" t="s">
        <v>62</v>
      </c>
      <c r="B2" s="12"/>
      <c r="C2" s="12"/>
      <c r="D2" s="12"/>
      <c r="E2" s="12"/>
      <c r="F2" s="54" t="s">
        <v>56</v>
      </c>
      <c r="H2" s="13"/>
      <c r="I2" s="13"/>
      <c r="J2" s="2"/>
      <c r="K2" s="2"/>
    </row>
    <row r="3" spans="1:11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1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1" ht="15" customHeight="1">
      <c r="A5" s="48" t="s">
        <v>46</v>
      </c>
      <c r="B5" s="45" t="s">
        <v>43</v>
      </c>
      <c r="C5" s="72" t="s">
        <v>1</v>
      </c>
      <c r="D5" s="73"/>
      <c r="E5" s="45" t="s">
        <v>43</v>
      </c>
      <c r="F5" s="72" t="s">
        <v>1</v>
      </c>
      <c r="G5" s="73"/>
      <c r="H5" s="45" t="s">
        <v>43</v>
      </c>
      <c r="I5" s="48" t="s">
        <v>1</v>
      </c>
      <c r="J5" s="36" t="s">
        <v>43</v>
      </c>
      <c r="K5" s="36" t="s">
        <v>1</v>
      </c>
    </row>
    <row r="6" spans="1:11" ht="15" customHeight="1">
      <c r="A6" s="47"/>
      <c r="B6" s="45" t="s">
        <v>50</v>
      </c>
      <c r="C6" s="45" t="s">
        <v>44</v>
      </c>
      <c r="D6" s="48" t="s">
        <v>45</v>
      </c>
      <c r="E6" s="45" t="s">
        <v>50</v>
      </c>
      <c r="F6" s="45" t="s">
        <v>44</v>
      </c>
      <c r="G6" s="48" t="s">
        <v>45</v>
      </c>
      <c r="H6" s="45" t="s">
        <v>50</v>
      </c>
      <c r="I6" s="48" t="s">
        <v>50</v>
      </c>
      <c r="J6" s="45" t="s">
        <v>50</v>
      </c>
      <c r="K6" s="45" t="s">
        <v>50</v>
      </c>
    </row>
    <row r="7" spans="1:11" ht="15" customHeight="1">
      <c r="A7" s="38" t="s">
        <v>42</v>
      </c>
      <c r="B7" s="32">
        <v>6918</v>
      </c>
      <c r="C7" s="25">
        <v>256435</v>
      </c>
      <c r="D7" s="32">
        <v>226673</v>
      </c>
      <c r="E7" s="25">
        <v>7999</v>
      </c>
      <c r="F7" s="25">
        <v>334605</v>
      </c>
      <c r="G7" s="25">
        <v>381265</v>
      </c>
      <c r="H7" s="25">
        <f t="shared" ref="H7:H45" si="0">B7+E7</f>
        <v>14917</v>
      </c>
      <c r="I7" s="25">
        <f t="shared" ref="I7:I45" si="1">C7+D7+F7+G7</f>
        <v>1198978</v>
      </c>
      <c r="J7" s="40">
        <f>H7/$H$47</f>
        <v>0.32840914094491658</v>
      </c>
      <c r="K7" s="40">
        <f>I7/$I$47</f>
        <v>0.26409777127347683</v>
      </c>
    </row>
    <row r="8" spans="1:11" ht="15" customHeight="1">
      <c r="A8" s="38" t="s">
        <v>7</v>
      </c>
      <c r="B8" s="32">
        <v>94</v>
      </c>
      <c r="C8" s="25">
        <v>848</v>
      </c>
      <c r="D8" s="32">
        <v>944</v>
      </c>
      <c r="E8" s="25">
        <v>505</v>
      </c>
      <c r="F8" s="25">
        <v>30739</v>
      </c>
      <c r="G8" s="25">
        <v>31889</v>
      </c>
      <c r="H8" s="25">
        <f t="shared" si="0"/>
        <v>599</v>
      </c>
      <c r="I8" s="25">
        <f t="shared" si="1"/>
        <v>64420</v>
      </c>
      <c r="J8" s="40">
        <f t="shared" ref="J8:J45" si="2">H8/$H$47</f>
        <v>1.3187442208621373E-2</v>
      </c>
      <c r="K8" s="40">
        <f t="shared" ref="K8:K45" si="3">I8/$I$47</f>
        <v>1.4189733610989842E-2</v>
      </c>
    </row>
    <row r="9" spans="1:11" ht="15" customHeight="1">
      <c r="A9" s="38" t="s">
        <v>15</v>
      </c>
      <c r="B9" s="32">
        <v>201</v>
      </c>
      <c r="C9" s="25">
        <v>6844</v>
      </c>
      <c r="D9" s="32">
        <v>7860</v>
      </c>
      <c r="E9" s="25">
        <v>2</v>
      </c>
      <c r="F9" s="25">
        <v>5</v>
      </c>
      <c r="G9" s="25">
        <v>5</v>
      </c>
      <c r="H9" s="25">
        <f t="shared" si="0"/>
        <v>203</v>
      </c>
      <c r="I9" s="25">
        <f t="shared" si="1"/>
        <v>14714</v>
      </c>
      <c r="J9" s="40">
        <f t="shared" si="2"/>
        <v>4.4691999471621682E-3</v>
      </c>
      <c r="K9" s="40">
        <f t="shared" si="3"/>
        <v>3.2410391237520106E-3</v>
      </c>
    </row>
    <row r="10" spans="1:11" ht="15" customHeight="1">
      <c r="A10" s="38" t="s">
        <v>6</v>
      </c>
      <c r="B10" s="32">
        <v>4</v>
      </c>
      <c r="C10" s="25">
        <v>0</v>
      </c>
      <c r="D10" s="32">
        <v>0</v>
      </c>
      <c r="E10" s="25">
        <v>88</v>
      </c>
      <c r="F10" s="25">
        <v>4024</v>
      </c>
      <c r="G10" s="25">
        <v>4772</v>
      </c>
      <c r="H10" s="25">
        <f t="shared" si="0"/>
        <v>92</v>
      </c>
      <c r="I10" s="25">
        <f t="shared" si="1"/>
        <v>8796</v>
      </c>
      <c r="J10" s="40">
        <f t="shared" si="2"/>
        <v>2.025450222359209E-3</v>
      </c>
      <c r="K10" s="40">
        <f t="shared" si="3"/>
        <v>1.9374867563220527E-3</v>
      </c>
    </row>
    <row r="11" spans="1:11" ht="15" customHeight="1">
      <c r="A11" s="38" t="s">
        <v>8</v>
      </c>
      <c r="B11" s="32">
        <v>49</v>
      </c>
      <c r="C11" s="25">
        <v>1319</v>
      </c>
      <c r="D11" s="32">
        <v>1582</v>
      </c>
      <c r="E11" s="25">
        <v>0</v>
      </c>
      <c r="F11" s="25">
        <v>0</v>
      </c>
      <c r="G11" s="25">
        <v>0</v>
      </c>
      <c r="H11" s="25">
        <f t="shared" si="0"/>
        <v>49</v>
      </c>
      <c r="I11" s="25">
        <f t="shared" si="1"/>
        <v>2901</v>
      </c>
      <c r="J11" s="40">
        <f t="shared" si="2"/>
        <v>1.0787724010391439E-3</v>
      </c>
      <c r="K11" s="40">
        <f t="shared" si="3"/>
        <v>6.3900057754550646E-4</v>
      </c>
    </row>
    <row r="12" spans="1:11" ht="15" customHeight="1">
      <c r="A12" s="38" t="s">
        <v>14</v>
      </c>
      <c r="B12" s="32">
        <v>170</v>
      </c>
      <c r="C12" s="25">
        <v>2981</v>
      </c>
      <c r="D12" s="32">
        <v>3220</v>
      </c>
      <c r="E12" s="25">
        <v>1440</v>
      </c>
      <c r="F12" s="25">
        <v>99308</v>
      </c>
      <c r="G12" s="25">
        <v>99054</v>
      </c>
      <c r="H12" s="25">
        <f t="shared" si="0"/>
        <v>1610</v>
      </c>
      <c r="I12" s="25">
        <f t="shared" si="1"/>
        <v>204563</v>
      </c>
      <c r="J12" s="40">
        <f t="shared" si="2"/>
        <v>3.5445378891286163E-2</v>
      </c>
      <c r="K12" s="40">
        <f t="shared" si="3"/>
        <v>4.5058902152513423E-2</v>
      </c>
    </row>
    <row r="13" spans="1:11" ht="15" customHeight="1">
      <c r="A13" s="38" t="s">
        <v>13</v>
      </c>
      <c r="B13" s="32">
        <v>776</v>
      </c>
      <c r="C13" s="25">
        <v>39023</v>
      </c>
      <c r="D13" s="32">
        <v>41121</v>
      </c>
      <c r="E13" s="25">
        <v>4461</v>
      </c>
      <c r="F13" s="25">
        <v>316174</v>
      </c>
      <c r="G13" s="25">
        <v>319007</v>
      </c>
      <c r="H13" s="25">
        <f t="shared" si="0"/>
        <v>5237</v>
      </c>
      <c r="I13" s="25">
        <f t="shared" si="1"/>
        <v>715325</v>
      </c>
      <c r="J13" s="40">
        <f t="shared" si="2"/>
        <v>0.11529655233146933</v>
      </c>
      <c r="K13" s="40">
        <f t="shared" si="3"/>
        <v>0.15756397384789364</v>
      </c>
    </row>
    <row r="14" spans="1:11" ht="15" customHeight="1">
      <c r="A14" s="38" t="s">
        <v>12</v>
      </c>
      <c r="B14" s="32">
        <v>1196</v>
      </c>
      <c r="C14" s="25">
        <v>59047</v>
      </c>
      <c r="D14" s="32">
        <v>60420</v>
      </c>
      <c r="E14" s="25">
        <v>2311</v>
      </c>
      <c r="F14" s="25">
        <v>123318</v>
      </c>
      <c r="G14" s="25">
        <v>139541</v>
      </c>
      <c r="H14" s="25">
        <f t="shared" si="0"/>
        <v>3507</v>
      </c>
      <c r="I14" s="25">
        <f t="shared" si="1"/>
        <v>382326</v>
      </c>
      <c r="J14" s="40">
        <f t="shared" si="2"/>
        <v>7.72092818458016E-2</v>
      </c>
      <c r="K14" s="40">
        <f t="shared" si="3"/>
        <v>8.4214593178443056E-2</v>
      </c>
    </row>
    <row r="15" spans="1:11" ht="15" customHeight="1">
      <c r="A15" s="38" t="s">
        <v>11</v>
      </c>
      <c r="B15" s="32">
        <v>61</v>
      </c>
      <c r="C15" s="25">
        <v>2747</v>
      </c>
      <c r="D15" s="32">
        <v>3245</v>
      </c>
      <c r="E15" s="25">
        <v>0</v>
      </c>
      <c r="F15" s="25">
        <v>0</v>
      </c>
      <c r="G15" s="25">
        <v>0</v>
      </c>
      <c r="H15" s="25">
        <f t="shared" si="0"/>
        <v>61</v>
      </c>
      <c r="I15" s="25">
        <f t="shared" si="1"/>
        <v>5992</v>
      </c>
      <c r="J15" s="40">
        <f t="shared" si="2"/>
        <v>1.3429615604773017E-3</v>
      </c>
      <c r="K15" s="40">
        <f t="shared" si="3"/>
        <v>1.3198522787496293E-3</v>
      </c>
    </row>
    <row r="16" spans="1:11" ht="15" customHeight="1">
      <c r="A16" s="38" t="s">
        <v>10</v>
      </c>
      <c r="B16" s="32">
        <v>84</v>
      </c>
      <c r="C16" s="25">
        <v>1970</v>
      </c>
      <c r="D16" s="32">
        <v>2172</v>
      </c>
      <c r="E16" s="25">
        <v>0</v>
      </c>
      <c r="F16" s="25">
        <v>0</v>
      </c>
      <c r="G16" s="25">
        <v>0</v>
      </c>
      <c r="H16" s="25">
        <f t="shared" si="0"/>
        <v>84</v>
      </c>
      <c r="I16" s="25">
        <f t="shared" si="1"/>
        <v>4142</v>
      </c>
      <c r="J16" s="40">
        <f t="shared" si="2"/>
        <v>1.8493241160671041E-3</v>
      </c>
      <c r="K16" s="40">
        <f t="shared" si="3"/>
        <v>9.1235449575783798E-4</v>
      </c>
    </row>
    <row r="17" spans="1:14" ht="15" customHeight="1">
      <c r="A17" s="38" t="s">
        <v>16</v>
      </c>
      <c r="B17" s="32">
        <v>42</v>
      </c>
      <c r="C17" s="25">
        <v>1267</v>
      </c>
      <c r="D17" s="32">
        <v>1443</v>
      </c>
      <c r="E17" s="25">
        <v>155</v>
      </c>
      <c r="F17" s="25">
        <v>9898</v>
      </c>
      <c r="G17" s="25">
        <v>10452</v>
      </c>
      <c r="H17" s="25">
        <f t="shared" si="0"/>
        <v>197</v>
      </c>
      <c r="I17" s="25">
        <f t="shared" si="1"/>
        <v>23060</v>
      </c>
      <c r="J17" s="40">
        <f t="shared" si="2"/>
        <v>4.3371053674430889E-3</v>
      </c>
      <c r="K17" s="40">
        <f t="shared" si="3"/>
        <v>5.0794047977247084E-3</v>
      </c>
    </row>
    <row r="18" spans="1:14" ht="15" customHeight="1">
      <c r="A18" s="38" t="s">
        <v>17</v>
      </c>
      <c r="B18" s="32">
        <v>42</v>
      </c>
      <c r="C18" s="25">
        <v>1059</v>
      </c>
      <c r="D18" s="32">
        <v>1101</v>
      </c>
      <c r="E18" s="25">
        <v>272</v>
      </c>
      <c r="F18" s="25">
        <v>13642</v>
      </c>
      <c r="G18" s="25">
        <v>14463</v>
      </c>
      <c r="H18" s="25">
        <f t="shared" si="0"/>
        <v>314</v>
      </c>
      <c r="I18" s="25">
        <f t="shared" si="1"/>
        <v>30265</v>
      </c>
      <c r="J18" s="40">
        <f t="shared" si="2"/>
        <v>6.9129496719651266E-3</v>
      </c>
      <c r="K18" s="40">
        <f t="shared" si="3"/>
        <v>6.6664434606738205E-3</v>
      </c>
      <c r="N18" s="46"/>
    </row>
    <row r="19" spans="1:14" ht="15" customHeight="1">
      <c r="A19" s="38" t="s">
        <v>4</v>
      </c>
      <c r="B19" s="32">
        <v>100</v>
      </c>
      <c r="C19" s="25">
        <v>553</v>
      </c>
      <c r="D19" s="32">
        <v>721</v>
      </c>
      <c r="E19" s="25">
        <v>0</v>
      </c>
      <c r="F19" s="25">
        <v>0</v>
      </c>
      <c r="G19" s="25">
        <v>0</v>
      </c>
      <c r="H19" s="25">
        <f t="shared" si="0"/>
        <v>100</v>
      </c>
      <c r="I19" s="25">
        <f t="shared" si="1"/>
        <v>1274</v>
      </c>
      <c r="J19" s="40">
        <f t="shared" si="2"/>
        <v>2.2015763286513143E-3</v>
      </c>
      <c r="K19" s="40">
        <f t="shared" si="3"/>
        <v>2.8062279758461745E-4</v>
      </c>
    </row>
    <row r="20" spans="1:14" ht="15" customHeight="1">
      <c r="A20" s="38" t="s">
        <v>18</v>
      </c>
      <c r="B20" s="32">
        <v>236</v>
      </c>
      <c r="C20" s="25">
        <v>3729</v>
      </c>
      <c r="D20" s="32">
        <v>4254</v>
      </c>
      <c r="E20" s="25">
        <v>128</v>
      </c>
      <c r="F20" s="25">
        <v>4449</v>
      </c>
      <c r="G20" s="25">
        <v>4658</v>
      </c>
      <c r="H20" s="25">
        <f t="shared" si="0"/>
        <v>364</v>
      </c>
      <c r="I20" s="25">
        <f t="shared" si="1"/>
        <v>17090</v>
      </c>
      <c r="J20" s="40">
        <f t="shared" si="2"/>
        <v>8.0137378362907848E-3</v>
      </c>
      <c r="K20" s="40">
        <f t="shared" si="3"/>
        <v>3.7643984385566033E-3</v>
      </c>
    </row>
    <row r="21" spans="1:14" ht="15" customHeight="1">
      <c r="A21" s="38" t="s">
        <v>19</v>
      </c>
      <c r="B21" s="32">
        <v>26</v>
      </c>
      <c r="C21" s="25">
        <v>133</v>
      </c>
      <c r="D21" s="32">
        <v>144</v>
      </c>
      <c r="E21" s="25">
        <v>0</v>
      </c>
      <c r="F21" s="25">
        <v>0</v>
      </c>
      <c r="G21" s="25">
        <v>0</v>
      </c>
      <c r="H21" s="25">
        <f t="shared" si="0"/>
        <v>26</v>
      </c>
      <c r="I21" s="25">
        <f t="shared" si="1"/>
        <v>277</v>
      </c>
      <c r="J21" s="40">
        <f t="shared" si="2"/>
        <v>5.7240984544934168E-4</v>
      </c>
      <c r="K21" s="40">
        <f t="shared" si="3"/>
        <v>6.1014532912824989E-5</v>
      </c>
    </row>
    <row r="22" spans="1:14" ht="15" customHeight="1">
      <c r="A22" s="38" t="s">
        <v>20</v>
      </c>
      <c r="B22" s="32">
        <v>54</v>
      </c>
      <c r="C22" s="25">
        <v>315</v>
      </c>
      <c r="D22" s="32">
        <v>476</v>
      </c>
      <c r="E22" s="25">
        <v>0</v>
      </c>
      <c r="F22" s="25">
        <v>0</v>
      </c>
      <c r="G22" s="25">
        <v>0</v>
      </c>
      <c r="H22" s="25">
        <f t="shared" si="0"/>
        <v>54</v>
      </c>
      <c r="I22" s="25">
        <f t="shared" si="1"/>
        <v>791</v>
      </c>
      <c r="J22" s="40">
        <f t="shared" si="2"/>
        <v>1.1888512174717098E-3</v>
      </c>
      <c r="K22" s="40">
        <f t="shared" si="3"/>
        <v>1.7423283586297678E-4</v>
      </c>
    </row>
    <row r="23" spans="1:14" ht="15" customHeight="1">
      <c r="A23" s="38" t="s">
        <v>21</v>
      </c>
      <c r="B23" s="32">
        <v>26</v>
      </c>
      <c r="C23" s="25">
        <v>50</v>
      </c>
      <c r="D23" s="32">
        <v>85</v>
      </c>
      <c r="E23" s="25">
        <v>0</v>
      </c>
      <c r="F23" s="25">
        <v>0</v>
      </c>
      <c r="G23" s="25">
        <v>0</v>
      </c>
      <c r="H23" s="25">
        <f t="shared" si="0"/>
        <v>26</v>
      </c>
      <c r="I23" s="25">
        <f t="shared" si="1"/>
        <v>135</v>
      </c>
      <c r="J23" s="40">
        <f t="shared" si="2"/>
        <v>5.7240984544934168E-4</v>
      </c>
      <c r="K23" s="40">
        <f t="shared" si="3"/>
        <v>2.9736324704806403E-5</v>
      </c>
    </row>
    <row r="24" spans="1:14" ht="15" customHeight="1">
      <c r="A24" s="38" t="s">
        <v>22</v>
      </c>
      <c r="B24" s="32">
        <v>325</v>
      </c>
      <c r="C24" s="25">
        <v>10326</v>
      </c>
      <c r="D24" s="32">
        <v>11092</v>
      </c>
      <c r="E24" s="25">
        <v>2496</v>
      </c>
      <c r="F24" s="25">
        <v>159842</v>
      </c>
      <c r="G24" s="25">
        <v>161727</v>
      </c>
      <c r="H24" s="25">
        <f t="shared" si="0"/>
        <v>2821</v>
      </c>
      <c r="I24" s="25">
        <f t="shared" si="1"/>
        <v>342987</v>
      </c>
      <c r="J24" s="40">
        <f t="shared" si="2"/>
        <v>6.2106468231253577E-2</v>
      </c>
      <c r="K24" s="40">
        <f t="shared" si="3"/>
        <v>7.5549428159462473E-2</v>
      </c>
    </row>
    <row r="25" spans="1:14" ht="15" customHeight="1">
      <c r="A25" s="38" t="s">
        <v>23</v>
      </c>
      <c r="B25" s="32">
        <v>225</v>
      </c>
      <c r="C25" s="25">
        <v>3795</v>
      </c>
      <c r="D25" s="32">
        <v>4346</v>
      </c>
      <c r="E25" s="25">
        <v>585</v>
      </c>
      <c r="F25" s="25">
        <v>37079</v>
      </c>
      <c r="G25" s="25">
        <v>34430</v>
      </c>
      <c r="H25" s="25">
        <f t="shared" si="0"/>
        <v>810</v>
      </c>
      <c r="I25" s="25">
        <f t="shared" si="1"/>
        <v>79650</v>
      </c>
      <c r="J25" s="40">
        <f t="shared" si="2"/>
        <v>1.7832768262075645E-2</v>
      </c>
      <c r="K25" s="40">
        <f t="shared" si="3"/>
        <v>1.7544431575835778E-2</v>
      </c>
    </row>
    <row r="26" spans="1:14" ht="15" customHeight="1">
      <c r="A26" s="38" t="s">
        <v>24</v>
      </c>
      <c r="B26" s="32">
        <v>26</v>
      </c>
      <c r="C26" s="25">
        <v>39</v>
      </c>
      <c r="D26" s="32">
        <v>92</v>
      </c>
      <c r="E26" s="25">
        <v>0</v>
      </c>
      <c r="F26" s="25">
        <v>0</v>
      </c>
      <c r="G26" s="25">
        <v>0</v>
      </c>
      <c r="H26" s="25">
        <f t="shared" si="0"/>
        <v>26</v>
      </c>
      <c r="I26" s="25">
        <f t="shared" si="1"/>
        <v>131</v>
      </c>
      <c r="J26" s="40">
        <f t="shared" si="2"/>
        <v>5.7240984544934168E-4</v>
      </c>
      <c r="K26" s="40">
        <f t="shared" si="3"/>
        <v>2.8855248417256584E-5</v>
      </c>
    </row>
    <row r="27" spans="1:14" ht="15" customHeight="1">
      <c r="A27" s="38" t="s">
        <v>25</v>
      </c>
      <c r="B27" s="32">
        <v>72</v>
      </c>
      <c r="C27" s="25">
        <v>1431</v>
      </c>
      <c r="D27" s="32">
        <v>1751</v>
      </c>
      <c r="E27" s="25">
        <v>6</v>
      </c>
      <c r="F27" s="25">
        <v>70</v>
      </c>
      <c r="G27" s="25">
        <v>92</v>
      </c>
      <c r="H27" s="25">
        <f t="shared" si="0"/>
        <v>78</v>
      </c>
      <c r="I27" s="25">
        <f t="shared" si="1"/>
        <v>3344</v>
      </c>
      <c r="J27" s="40">
        <f t="shared" si="2"/>
        <v>1.7172295363480253E-3</v>
      </c>
      <c r="K27" s="40">
        <f t="shared" si="3"/>
        <v>7.3657977639164901E-4</v>
      </c>
    </row>
    <row r="28" spans="1:14" ht="15" customHeight="1">
      <c r="A28" s="38" t="s">
        <v>26</v>
      </c>
      <c r="B28" s="32">
        <v>334</v>
      </c>
      <c r="C28" s="25">
        <v>9982</v>
      </c>
      <c r="D28" s="32">
        <v>11194</v>
      </c>
      <c r="E28" s="25">
        <v>1605</v>
      </c>
      <c r="F28" s="25">
        <v>109198</v>
      </c>
      <c r="G28" s="25">
        <v>108912</v>
      </c>
      <c r="H28" s="25">
        <f t="shared" si="0"/>
        <v>1939</v>
      </c>
      <c r="I28" s="25">
        <f t="shared" si="1"/>
        <v>239286</v>
      </c>
      <c r="J28" s="40">
        <f t="shared" si="2"/>
        <v>4.2688565012548987E-2</v>
      </c>
      <c r="K28" s="40">
        <f t="shared" si="3"/>
        <v>5.270730513566152E-2</v>
      </c>
    </row>
    <row r="29" spans="1:14" ht="15" customHeight="1">
      <c r="A29" s="38" t="s">
        <v>27</v>
      </c>
      <c r="B29" s="32">
        <v>76</v>
      </c>
      <c r="C29" s="25">
        <v>1312</v>
      </c>
      <c r="D29" s="32">
        <v>1679</v>
      </c>
      <c r="E29" s="25">
        <v>0</v>
      </c>
      <c r="F29" s="25">
        <v>0</v>
      </c>
      <c r="G29" s="25">
        <v>0</v>
      </c>
      <c r="H29" s="25">
        <f t="shared" si="0"/>
        <v>76</v>
      </c>
      <c r="I29" s="25">
        <f t="shared" si="1"/>
        <v>2991</v>
      </c>
      <c r="J29" s="40">
        <f t="shared" si="2"/>
        <v>1.6731980097749988E-3</v>
      </c>
      <c r="K29" s="40">
        <f t="shared" si="3"/>
        <v>6.5882479401537745E-4</v>
      </c>
    </row>
    <row r="30" spans="1:14" ht="15" customHeight="1">
      <c r="A30" s="38" t="s">
        <v>28</v>
      </c>
      <c r="B30" s="32">
        <v>234</v>
      </c>
      <c r="C30" s="25">
        <v>5311</v>
      </c>
      <c r="D30" s="32">
        <v>6171</v>
      </c>
      <c r="E30" s="25">
        <v>22</v>
      </c>
      <c r="F30" s="25">
        <v>688</v>
      </c>
      <c r="G30" s="25">
        <v>735</v>
      </c>
      <c r="H30" s="25">
        <f t="shared" si="0"/>
        <v>256</v>
      </c>
      <c r="I30" s="25">
        <f t="shared" si="1"/>
        <v>12905</v>
      </c>
      <c r="J30" s="40">
        <f t="shared" si="2"/>
        <v>5.6360354013473644E-3</v>
      </c>
      <c r="K30" s="40">
        <f t="shared" si="3"/>
        <v>2.8425723727076046E-3</v>
      </c>
    </row>
    <row r="31" spans="1:14" ht="15" customHeight="1">
      <c r="A31" s="38" t="s">
        <v>29</v>
      </c>
      <c r="B31" s="32">
        <v>354</v>
      </c>
      <c r="C31" s="25">
        <v>5331</v>
      </c>
      <c r="D31" s="32">
        <v>5534</v>
      </c>
      <c r="E31" s="25">
        <v>0</v>
      </c>
      <c r="F31" s="25">
        <v>0</v>
      </c>
      <c r="G31" s="25">
        <v>0</v>
      </c>
      <c r="H31" s="25">
        <f t="shared" si="0"/>
        <v>354</v>
      </c>
      <c r="I31" s="25">
        <f t="shared" si="1"/>
        <v>10865</v>
      </c>
      <c r="J31" s="40">
        <f t="shared" si="2"/>
        <v>7.7935802034256527E-3</v>
      </c>
      <c r="K31" s="40">
        <f t="shared" si="3"/>
        <v>2.3932234660571966E-3</v>
      </c>
    </row>
    <row r="32" spans="1:14" ht="15" customHeight="1">
      <c r="A32" s="38" t="s">
        <v>30</v>
      </c>
      <c r="B32" s="32">
        <v>707</v>
      </c>
      <c r="C32" s="25">
        <v>17728</v>
      </c>
      <c r="D32" s="32">
        <v>19901</v>
      </c>
      <c r="E32" s="25">
        <v>1379</v>
      </c>
      <c r="F32" s="25">
        <v>63342</v>
      </c>
      <c r="G32" s="25">
        <v>65771</v>
      </c>
      <c r="H32" s="25">
        <f t="shared" si="0"/>
        <v>2086</v>
      </c>
      <c r="I32" s="25">
        <f t="shared" si="1"/>
        <v>166742</v>
      </c>
      <c r="J32" s="40">
        <f t="shared" si="2"/>
        <v>4.5924882215666415E-2</v>
      </c>
      <c r="K32" s="40">
        <f t="shared" si="3"/>
        <v>3.6728105584657993E-2</v>
      </c>
    </row>
    <row r="33" spans="1:11" ht="15" customHeight="1">
      <c r="A33" s="38" t="s">
        <v>31</v>
      </c>
      <c r="B33" s="32">
        <v>372</v>
      </c>
      <c r="C33" s="25">
        <v>13638</v>
      </c>
      <c r="D33" s="32">
        <v>16476</v>
      </c>
      <c r="E33" s="25">
        <v>52</v>
      </c>
      <c r="F33" s="25">
        <v>3757</v>
      </c>
      <c r="G33" s="25">
        <v>4142</v>
      </c>
      <c r="H33" s="25">
        <f t="shared" si="0"/>
        <v>424</v>
      </c>
      <c r="I33" s="25">
        <f t="shared" si="1"/>
        <v>38013</v>
      </c>
      <c r="J33" s="40">
        <f t="shared" si="2"/>
        <v>9.3346836334815726E-3</v>
      </c>
      <c r="K33" s="40">
        <f t="shared" si="3"/>
        <v>8.3730882296578213E-3</v>
      </c>
    </row>
    <row r="34" spans="1:11" ht="15" customHeight="1">
      <c r="A34" s="38" t="s">
        <v>32</v>
      </c>
      <c r="B34" s="32">
        <v>376</v>
      </c>
      <c r="C34" s="25">
        <v>6978</v>
      </c>
      <c r="D34" s="32">
        <v>6969</v>
      </c>
      <c r="E34" s="25">
        <v>0</v>
      </c>
      <c r="F34" s="25">
        <v>0</v>
      </c>
      <c r="G34" s="25">
        <v>0</v>
      </c>
      <c r="H34" s="25">
        <f t="shared" si="0"/>
        <v>376</v>
      </c>
      <c r="I34" s="25">
        <f t="shared" si="1"/>
        <v>13947</v>
      </c>
      <c r="J34" s="40">
        <f t="shared" si="2"/>
        <v>8.2779269957289417E-3</v>
      </c>
      <c r="K34" s="40">
        <f t="shared" si="3"/>
        <v>3.0720927456143327E-3</v>
      </c>
    </row>
    <row r="35" spans="1:11" ht="15" customHeight="1">
      <c r="A35" s="38" t="s">
        <v>9</v>
      </c>
      <c r="B35" s="32">
        <v>0</v>
      </c>
      <c r="C35" s="25">
        <v>0</v>
      </c>
      <c r="D35" s="32">
        <v>0</v>
      </c>
      <c r="E35" s="25">
        <v>40</v>
      </c>
      <c r="F35" s="25">
        <v>2661</v>
      </c>
      <c r="G35" s="25">
        <v>2459</v>
      </c>
      <c r="H35" s="25">
        <f t="shared" si="0"/>
        <v>40</v>
      </c>
      <c r="I35" s="25">
        <f t="shared" si="1"/>
        <v>5120</v>
      </c>
      <c r="J35" s="40">
        <f t="shared" si="2"/>
        <v>8.8063053146052574E-4</v>
      </c>
      <c r="K35" s="40">
        <f t="shared" si="3"/>
        <v>1.1277776480637688E-3</v>
      </c>
    </row>
    <row r="36" spans="1:11" ht="15" customHeight="1">
      <c r="A36" s="38" t="s">
        <v>33</v>
      </c>
      <c r="B36" s="32">
        <v>502</v>
      </c>
      <c r="C36" s="25">
        <v>13075</v>
      </c>
      <c r="D36" s="32">
        <v>16492</v>
      </c>
      <c r="E36" s="25">
        <v>0</v>
      </c>
      <c r="F36" s="25">
        <v>0</v>
      </c>
      <c r="G36" s="25">
        <v>0</v>
      </c>
      <c r="H36" s="25">
        <f t="shared" si="0"/>
        <v>502</v>
      </c>
      <c r="I36" s="25">
        <f t="shared" si="1"/>
        <v>29567</v>
      </c>
      <c r="J36" s="40">
        <f t="shared" si="2"/>
        <v>1.1051913169829598E-2</v>
      </c>
      <c r="K36" s="40">
        <f t="shared" si="3"/>
        <v>6.512695648496377E-3</v>
      </c>
    </row>
    <row r="37" spans="1:11" ht="15" customHeight="1">
      <c r="A37" s="38" t="s">
        <v>34</v>
      </c>
      <c r="B37" s="32">
        <v>613</v>
      </c>
      <c r="C37" s="25">
        <v>24317</v>
      </c>
      <c r="D37" s="32">
        <v>25736</v>
      </c>
      <c r="E37" s="25">
        <v>2832</v>
      </c>
      <c r="F37" s="25">
        <v>193600</v>
      </c>
      <c r="G37" s="25">
        <v>194689</v>
      </c>
      <c r="H37" s="25">
        <f t="shared" si="0"/>
        <v>3445</v>
      </c>
      <c r="I37" s="25">
        <f t="shared" si="1"/>
        <v>438342</v>
      </c>
      <c r="J37" s="40">
        <f t="shared" si="2"/>
        <v>7.5844304522037775E-2</v>
      </c>
      <c r="K37" s="40">
        <f t="shared" si="3"/>
        <v>9.6553185509290734E-2</v>
      </c>
    </row>
    <row r="38" spans="1:11" ht="15" customHeight="1">
      <c r="A38" s="38" t="s">
        <v>35</v>
      </c>
      <c r="B38" s="32">
        <v>316</v>
      </c>
      <c r="C38" s="25">
        <v>7453</v>
      </c>
      <c r="D38" s="32">
        <v>8152</v>
      </c>
      <c r="E38" s="25">
        <v>135</v>
      </c>
      <c r="F38" s="25">
        <v>8316</v>
      </c>
      <c r="G38" s="25">
        <v>8953</v>
      </c>
      <c r="H38" s="25">
        <f t="shared" si="0"/>
        <v>451</v>
      </c>
      <c r="I38" s="25">
        <f t="shared" si="1"/>
        <v>32874</v>
      </c>
      <c r="J38" s="40">
        <f t="shared" si="2"/>
        <v>9.9291092422174269E-3</v>
      </c>
      <c r="K38" s="40">
        <f t="shared" si="3"/>
        <v>7.2411254692281903E-3</v>
      </c>
    </row>
    <row r="39" spans="1:11" ht="15" customHeight="1">
      <c r="A39" s="38" t="s">
        <v>36</v>
      </c>
      <c r="B39" s="32">
        <v>717</v>
      </c>
      <c r="C39" s="25">
        <v>31339</v>
      </c>
      <c r="D39" s="32">
        <v>33691</v>
      </c>
      <c r="E39" s="25">
        <v>952</v>
      </c>
      <c r="F39" s="25">
        <v>58429</v>
      </c>
      <c r="G39" s="25">
        <v>59095</v>
      </c>
      <c r="H39" s="25">
        <f t="shared" si="0"/>
        <v>1669</v>
      </c>
      <c r="I39" s="25">
        <f t="shared" si="1"/>
        <v>182554</v>
      </c>
      <c r="J39" s="40">
        <f t="shared" si="2"/>
        <v>3.6744308925190435E-2</v>
      </c>
      <c r="K39" s="40">
        <f t="shared" si="3"/>
        <v>4.0211000149342431E-2</v>
      </c>
    </row>
    <row r="40" spans="1:11" ht="15" customHeight="1">
      <c r="A40" s="38" t="s">
        <v>37</v>
      </c>
      <c r="B40" s="32">
        <v>60</v>
      </c>
      <c r="C40" s="25">
        <v>818</v>
      </c>
      <c r="D40" s="32">
        <v>975</v>
      </c>
      <c r="E40" s="25">
        <v>0</v>
      </c>
      <c r="F40" s="25">
        <v>0</v>
      </c>
      <c r="G40" s="25">
        <v>0</v>
      </c>
      <c r="H40" s="25">
        <f t="shared" si="0"/>
        <v>60</v>
      </c>
      <c r="I40" s="25">
        <f t="shared" si="1"/>
        <v>1793</v>
      </c>
      <c r="J40" s="40">
        <f t="shared" si="2"/>
        <v>1.3209457971907887E-3</v>
      </c>
      <c r="K40" s="40">
        <f t="shared" si="3"/>
        <v>3.949424458942065E-4</v>
      </c>
    </row>
    <row r="41" spans="1:11" ht="15" customHeight="1">
      <c r="A41" s="38" t="s">
        <v>38</v>
      </c>
      <c r="B41" s="32">
        <v>133</v>
      </c>
      <c r="C41" s="25">
        <v>2791</v>
      </c>
      <c r="D41" s="32">
        <v>3307</v>
      </c>
      <c r="E41" s="25">
        <v>288</v>
      </c>
      <c r="F41" s="25">
        <v>15943</v>
      </c>
      <c r="G41" s="25">
        <v>14815</v>
      </c>
      <c r="H41" s="25">
        <f t="shared" si="0"/>
        <v>421</v>
      </c>
      <c r="I41" s="25">
        <f t="shared" si="1"/>
        <v>36856</v>
      </c>
      <c r="J41" s="40">
        <f t="shared" si="2"/>
        <v>9.2686363436220338E-3</v>
      </c>
      <c r="K41" s="40">
        <f t="shared" si="3"/>
        <v>8.1182369134840358E-3</v>
      </c>
    </row>
    <row r="42" spans="1:11" ht="15" customHeight="1">
      <c r="A42" s="38" t="s">
        <v>39</v>
      </c>
      <c r="B42" s="32">
        <v>70</v>
      </c>
      <c r="C42" s="25">
        <v>769</v>
      </c>
      <c r="D42" s="32">
        <v>1093</v>
      </c>
      <c r="E42" s="25">
        <v>10</v>
      </c>
      <c r="F42" s="25">
        <v>377</v>
      </c>
      <c r="G42" s="25">
        <v>374</v>
      </c>
      <c r="H42" s="25">
        <f t="shared" si="0"/>
        <v>80</v>
      </c>
      <c r="I42" s="25">
        <f t="shared" si="1"/>
        <v>2613</v>
      </c>
      <c r="J42" s="40">
        <f t="shared" si="2"/>
        <v>1.7612610629210515E-3</v>
      </c>
      <c r="K42" s="40">
        <f t="shared" si="3"/>
        <v>5.7556308484191948E-4</v>
      </c>
    </row>
    <row r="43" spans="1:11" ht="15" customHeight="1">
      <c r="A43" s="38" t="s">
        <v>47</v>
      </c>
      <c r="B43" s="32">
        <v>54</v>
      </c>
      <c r="C43" s="25">
        <v>567</v>
      </c>
      <c r="D43" s="32">
        <v>920</v>
      </c>
      <c r="E43" s="25">
        <v>0</v>
      </c>
      <c r="F43" s="25">
        <v>0</v>
      </c>
      <c r="G43" s="25">
        <v>0</v>
      </c>
      <c r="H43" s="25">
        <f t="shared" si="0"/>
        <v>54</v>
      </c>
      <c r="I43" s="25">
        <f t="shared" si="1"/>
        <v>1487</v>
      </c>
      <c r="J43" s="40">
        <f t="shared" si="2"/>
        <v>1.1888512174717098E-3</v>
      </c>
      <c r="K43" s="40">
        <f t="shared" si="3"/>
        <v>3.2754010989664536E-4</v>
      </c>
    </row>
    <row r="44" spans="1:11" ht="15" customHeight="1">
      <c r="A44" s="38" t="s">
        <v>40</v>
      </c>
      <c r="B44" s="32">
        <v>416</v>
      </c>
      <c r="C44" s="25">
        <v>20373</v>
      </c>
      <c r="D44" s="32">
        <v>21930</v>
      </c>
      <c r="E44" s="25">
        <v>1222</v>
      </c>
      <c r="F44" s="25">
        <v>78020</v>
      </c>
      <c r="G44" s="25">
        <v>82129</v>
      </c>
      <c r="H44" s="25">
        <f t="shared" si="0"/>
        <v>1638</v>
      </c>
      <c r="I44" s="25">
        <f t="shared" si="1"/>
        <v>202452</v>
      </c>
      <c r="J44" s="40">
        <f t="shared" si="2"/>
        <v>3.6061820263308529E-2</v>
      </c>
      <c r="K44" s="40">
        <f t="shared" si="3"/>
        <v>4.4593914141759006E-2</v>
      </c>
    </row>
    <row r="45" spans="1:11" ht="15" customHeight="1">
      <c r="A45" s="38" t="s">
        <v>41</v>
      </c>
      <c r="B45" s="32">
        <v>376</v>
      </c>
      <c r="C45" s="25">
        <v>9141</v>
      </c>
      <c r="D45" s="32">
        <v>11193</v>
      </c>
      <c r="E45" s="25">
        <v>0</v>
      </c>
      <c r="F45" s="25">
        <v>0</v>
      </c>
      <c r="G45" s="25">
        <v>0</v>
      </c>
      <c r="H45" s="25">
        <f t="shared" si="0"/>
        <v>376</v>
      </c>
      <c r="I45" s="25">
        <f t="shared" si="1"/>
        <v>20334</v>
      </c>
      <c r="J45" s="40">
        <f t="shared" si="2"/>
        <v>8.2779269957289417E-3</v>
      </c>
      <c r="K45" s="40">
        <f t="shared" si="3"/>
        <v>4.4789513077595064E-3</v>
      </c>
    </row>
    <row r="46" spans="1:11" ht="5.0999999999999996" customHeight="1">
      <c r="A46" s="12"/>
      <c r="B46" s="16"/>
      <c r="C46" s="16"/>
      <c r="D46" s="16"/>
      <c r="E46" s="16"/>
      <c r="F46" s="16"/>
      <c r="G46" s="16"/>
      <c r="H46" s="16"/>
      <c r="I46" s="16"/>
      <c r="J46" s="31"/>
      <c r="K46" s="31"/>
    </row>
    <row r="47" spans="1:11" ht="15" customHeight="1">
      <c r="A47" s="58" t="s">
        <v>2</v>
      </c>
      <c r="B47" s="59">
        <f>SUM(B7:B45)</f>
        <v>16437</v>
      </c>
      <c r="C47" s="59">
        <f t="shared" ref="C47:G47" si="4">SUM(C7:C45)</f>
        <v>564834</v>
      </c>
      <c r="D47" s="60">
        <f t="shared" si="4"/>
        <v>564155</v>
      </c>
      <c r="E47" s="59">
        <f t="shared" si="4"/>
        <v>28985</v>
      </c>
      <c r="F47" s="59">
        <f t="shared" si="4"/>
        <v>1667484</v>
      </c>
      <c r="G47" s="60">
        <f t="shared" si="4"/>
        <v>1743429</v>
      </c>
      <c r="H47" s="59">
        <f>B47+E47</f>
        <v>45422</v>
      </c>
      <c r="I47" s="60">
        <f>C47+D47+F47+G47</f>
        <v>4539902</v>
      </c>
      <c r="J47" s="61">
        <f>SUM(J7:J45)</f>
        <v>1.0000000000000002</v>
      </c>
      <c r="K47" s="61">
        <f>SUM(K7:K45)</f>
        <v>0.99999999999999989</v>
      </c>
    </row>
    <row r="48" spans="1:11" ht="5.0999999999999996" customHeight="1">
      <c r="A48" s="49"/>
      <c r="B48" s="25"/>
      <c r="C48" s="25"/>
      <c r="D48" s="50"/>
      <c r="E48" s="25"/>
      <c r="F48" s="25"/>
      <c r="G48" s="50"/>
      <c r="H48" s="33"/>
      <c r="I48" s="51"/>
      <c r="J48" s="31"/>
      <c r="K48" s="31"/>
    </row>
    <row r="49" spans="1:11" ht="15" customHeight="1">
      <c r="A49" s="62" t="s">
        <v>73</v>
      </c>
      <c r="B49" s="25">
        <v>24717</v>
      </c>
      <c r="C49" s="25">
        <v>1023657</v>
      </c>
      <c r="D49" s="25">
        <v>1022542</v>
      </c>
      <c r="E49" s="25">
        <v>52838</v>
      </c>
      <c r="F49" s="25">
        <v>3977915</v>
      </c>
      <c r="G49" s="25">
        <v>4214300</v>
      </c>
      <c r="H49" s="25">
        <f>B49+E49</f>
        <v>77555</v>
      </c>
      <c r="I49" s="25">
        <f>C49+D49+F49+G49</f>
        <v>10238414</v>
      </c>
      <c r="J49" s="25"/>
      <c r="K49" s="25"/>
    </row>
    <row r="50" spans="1:11" ht="15" customHeight="1">
      <c r="A50" s="62" t="s">
        <v>74</v>
      </c>
      <c r="B50" s="25">
        <f>B47</f>
        <v>16437</v>
      </c>
      <c r="C50" s="25">
        <f t="shared" ref="C50:I50" si="5">C47</f>
        <v>564834</v>
      </c>
      <c r="D50" s="25">
        <f t="shared" si="5"/>
        <v>564155</v>
      </c>
      <c r="E50" s="25">
        <f t="shared" si="5"/>
        <v>28985</v>
      </c>
      <c r="F50" s="25">
        <f t="shared" si="5"/>
        <v>1667484</v>
      </c>
      <c r="G50" s="25">
        <f t="shared" si="5"/>
        <v>1743429</v>
      </c>
      <c r="H50" s="25">
        <f t="shared" si="5"/>
        <v>45422</v>
      </c>
      <c r="I50" s="25">
        <f t="shared" si="5"/>
        <v>4539902</v>
      </c>
      <c r="J50" s="25"/>
      <c r="K50" s="25"/>
    </row>
    <row r="51" spans="1:11" ht="15" customHeight="1">
      <c r="A51" s="62" t="s">
        <v>48</v>
      </c>
      <c r="B51" s="23">
        <f>(B50-B49)/B49</f>
        <v>-0.3349921106930453</v>
      </c>
      <c r="C51" s="23">
        <f>(C50-C49)/C49</f>
        <v>-0.44821947195203082</v>
      </c>
      <c r="D51" s="23">
        <f>(D50-D49)/D49</f>
        <v>-0.44828183096635638</v>
      </c>
      <c r="E51" s="23">
        <f t="shared" ref="E51:I51" si="6">(E50-E49)/E49</f>
        <v>-0.45143646617964345</v>
      </c>
      <c r="F51" s="23">
        <f t="shared" si="6"/>
        <v>-0.5808145724581848</v>
      </c>
      <c r="G51" s="23">
        <f t="shared" si="6"/>
        <v>-0.58630638540208335</v>
      </c>
      <c r="H51" s="23">
        <f t="shared" si="6"/>
        <v>-0.41432531751660112</v>
      </c>
      <c r="I51" s="23">
        <f t="shared" si="6"/>
        <v>-0.55658151741080208</v>
      </c>
      <c r="J51" s="31"/>
      <c r="K51" s="31"/>
    </row>
    <row r="52" spans="1:11" ht="15" customHeight="1">
      <c r="A52" s="2"/>
      <c r="B52" s="2"/>
      <c r="C52" s="2"/>
      <c r="D52" s="2"/>
      <c r="E52" s="2"/>
      <c r="F52" s="2"/>
      <c r="G52" s="2"/>
      <c r="H52" s="2"/>
    </row>
    <row r="53" spans="1:11" ht="15" customHeight="1">
      <c r="A53" s="2"/>
      <c r="B53" s="2"/>
      <c r="C53" s="2"/>
      <c r="D53" s="2"/>
      <c r="E53" s="2"/>
      <c r="F53" s="2"/>
      <c r="G53" s="2"/>
      <c r="H53" s="2"/>
    </row>
    <row r="54" spans="1:11" ht="15" customHeight="1">
      <c r="A54" s="2"/>
      <c r="B54" s="2"/>
      <c r="C54" s="2"/>
      <c r="D54" s="2"/>
      <c r="E54" s="2"/>
      <c r="F54" s="2"/>
      <c r="G54" s="2"/>
      <c r="H54" s="2"/>
    </row>
    <row r="55" spans="1:11" ht="15" customHeight="1">
      <c r="A55" s="2"/>
      <c r="B55" s="2"/>
      <c r="C55" s="2"/>
      <c r="D55" s="2"/>
      <c r="E55" s="2"/>
      <c r="F55" s="2"/>
      <c r="G55" s="2"/>
      <c r="H55" s="2"/>
    </row>
    <row r="56" spans="1:11" ht="15" customHeight="1">
      <c r="A56" s="2"/>
      <c r="B56" s="2"/>
      <c r="C56" s="2"/>
      <c r="D56" s="2"/>
      <c r="E56" s="2"/>
      <c r="F56" s="2"/>
      <c r="G56" s="2"/>
      <c r="H56" s="2"/>
    </row>
    <row r="57" spans="1:11" ht="15" customHeight="1">
      <c r="A57" s="2"/>
      <c r="B57" s="2"/>
      <c r="C57" s="2"/>
      <c r="D57" s="2"/>
      <c r="E57" s="2"/>
      <c r="F57" s="2"/>
      <c r="G57" s="2"/>
      <c r="H57" s="2"/>
    </row>
    <row r="58" spans="1:11" ht="15" customHeight="1">
      <c r="A58" s="2"/>
      <c r="B58" s="2"/>
      <c r="C58" s="2"/>
      <c r="D58" s="2"/>
      <c r="E58" s="2"/>
      <c r="F58" s="2"/>
      <c r="G58" s="2"/>
      <c r="H58" s="2"/>
    </row>
    <row r="59" spans="1:11" ht="15" customHeight="1">
      <c r="A59" s="2"/>
      <c r="B59" s="2"/>
      <c r="C59" s="2"/>
      <c r="D59" s="2"/>
      <c r="E59" s="2"/>
      <c r="F59" s="2"/>
      <c r="G59" s="2"/>
      <c r="H59" s="2"/>
    </row>
    <row r="60" spans="1:11" ht="15" customHeight="1">
      <c r="A60" s="2"/>
      <c r="B60" s="2"/>
      <c r="C60" s="2"/>
      <c r="D60" s="2"/>
      <c r="E60" s="2"/>
      <c r="F60" s="2"/>
      <c r="G60" s="2"/>
      <c r="H60" s="2"/>
    </row>
    <row r="61" spans="1:11" ht="15" customHeight="1">
      <c r="A61" s="2"/>
      <c r="B61" s="2"/>
      <c r="C61" s="2"/>
      <c r="D61" s="2"/>
      <c r="E61" s="2"/>
      <c r="F61" s="2"/>
      <c r="G61" s="2"/>
      <c r="H61" s="2"/>
    </row>
    <row r="62" spans="1:11" ht="15" customHeight="1">
      <c r="A62" s="2"/>
      <c r="B62" s="2"/>
      <c r="C62" s="2"/>
      <c r="D62" s="2"/>
      <c r="E62" s="2"/>
      <c r="F62" s="2"/>
      <c r="G62" s="2"/>
      <c r="H62" s="2"/>
    </row>
    <row r="63" spans="1:11" ht="15" customHeight="1">
      <c r="A63" s="5"/>
      <c r="B63" s="5"/>
      <c r="C63" s="5"/>
      <c r="D63" s="5"/>
      <c r="E63" s="5"/>
      <c r="F63" s="5"/>
      <c r="G63" s="5"/>
      <c r="H63" s="2"/>
    </row>
    <row r="64" spans="1:11" ht="15" customHeight="1">
      <c r="A64" s="2"/>
      <c r="B64" s="2"/>
      <c r="C64" s="2"/>
      <c r="D64" s="2"/>
      <c r="E64" s="2"/>
      <c r="F64" s="7"/>
      <c r="G64" s="2"/>
      <c r="H64" s="2"/>
    </row>
    <row r="65" spans="1:8">
      <c r="A65" s="2"/>
      <c r="B65" s="2"/>
      <c r="C65" s="2"/>
      <c r="D65" s="2"/>
      <c r="E65" s="2"/>
      <c r="F65" s="7"/>
      <c r="G65" s="2"/>
      <c r="H65" s="2"/>
    </row>
    <row r="66" spans="1:8">
      <c r="A66" s="2"/>
      <c r="B66" s="2"/>
      <c r="C66" s="2"/>
      <c r="D66" s="2"/>
      <c r="E66" s="2"/>
      <c r="F66" s="7"/>
      <c r="G66" s="2"/>
      <c r="H66" s="2"/>
    </row>
    <row r="67" spans="1:8">
      <c r="A67" s="2"/>
      <c r="B67" s="2"/>
      <c r="C67" s="2"/>
      <c r="D67" s="2"/>
      <c r="E67" s="2"/>
      <c r="F67" s="2"/>
      <c r="G67" s="2"/>
      <c r="H67" s="2"/>
    </row>
    <row r="68" spans="1:8">
      <c r="A68" s="5"/>
      <c r="B68" s="5"/>
      <c r="C68" s="5"/>
      <c r="D68" s="5"/>
      <c r="E68" s="5"/>
      <c r="F68" s="5"/>
      <c r="G68" s="5"/>
      <c r="H68" s="5"/>
    </row>
    <row r="69" spans="1:8">
      <c r="A69" s="2"/>
      <c r="B69" s="2"/>
      <c r="C69" s="2"/>
      <c r="D69" s="2"/>
      <c r="E69" s="2"/>
      <c r="F69" s="2"/>
      <c r="G69" s="2"/>
      <c r="H69" s="2"/>
    </row>
    <row r="70" spans="1:8">
      <c r="A70" s="2"/>
      <c r="B70" s="2"/>
      <c r="C70" s="2"/>
      <c r="D70" s="2"/>
      <c r="E70" s="2"/>
      <c r="F70" s="2"/>
      <c r="G70" s="2"/>
      <c r="H70" s="2"/>
    </row>
    <row r="72" spans="1:8">
      <c r="B72" t="s">
        <v>5</v>
      </c>
    </row>
    <row r="74" spans="1:8">
      <c r="B74" t="s">
        <v>5</v>
      </c>
    </row>
  </sheetData>
  <mergeCells count="6">
    <mergeCell ref="J4:K4"/>
    <mergeCell ref="C5:D5"/>
    <mergeCell ref="F5:G5"/>
    <mergeCell ref="B4:D4"/>
    <mergeCell ref="E4:G4"/>
    <mergeCell ref="H4:I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0242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 codeName="Φύλλο9"/>
  <dimension ref="A1:K268"/>
  <sheetViews>
    <sheetView zoomScale="80" workbookViewId="0">
      <pane ySplit="6" topLeftCell="A7" activePane="bottomLeft" state="frozen"/>
      <selection pane="bottomLeft" activeCell="K54" sqref="K54"/>
    </sheetView>
  </sheetViews>
  <sheetFormatPr defaultRowHeight="12.75"/>
  <cols>
    <col min="1" max="1" width="38.5703125" customWidth="1"/>
    <col min="2" max="11" width="13.5703125" customWidth="1"/>
  </cols>
  <sheetData>
    <row r="1" spans="1:11" ht="15" customHeight="1">
      <c r="A1" s="37" t="s">
        <v>63</v>
      </c>
      <c r="B1" s="11"/>
      <c r="C1" s="11"/>
      <c r="D1" s="11"/>
      <c r="E1" s="12"/>
      <c r="F1" s="53" t="s">
        <v>54</v>
      </c>
      <c r="H1" s="13"/>
      <c r="I1" s="13"/>
      <c r="J1" s="2"/>
      <c r="K1" s="2"/>
    </row>
    <row r="2" spans="1:11" ht="15" customHeight="1">
      <c r="A2" s="37" t="s">
        <v>62</v>
      </c>
      <c r="B2" s="12"/>
      <c r="C2" s="12"/>
      <c r="D2" s="12"/>
      <c r="E2" s="12"/>
      <c r="F2" s="54" t="s">
        <v>57</v>
      </c>
      <c r="H2" s="13"/>
      <c r="I2" s="13"/>
      <c r="J2" s="2"/>
      <c r="K2" s="2"/>
    </row>
    <row r="3" spans="1:11" ht="15" customHeight="1">
      <c r="A3" s="44" t="s">
        <v>64</v>
      </c>
      <c r="B3" s="20"/>
      <c r="C3" s="21"/>
      <c r="D3" s="20"/>
      <c r="E3" s="20"/>
      <c r="F3" s="22"/>
      <c r="G3" s="20"/>
      <c r="H3" s="13"/>
      <c r="I3" s="13"/>
      <c r="J3" s="28"/>
      <c r="K3" s="28"/>
    </row>
    <row r="4" spans="1:11" ht="15" customHeight="1">
      <c r="A4" s="47"/>
      <c r="B4" s="74" t="s">
        <v>0</v>
      </c>
      <c r="C4" s="75"/>
      <c r="D4" s="76"/>
      <c r="E4" s="74" t="s">
        <v>55</v>
      </c>
      <c r="F4" s="75"/>
      <c r="G4" s="76"/>
      <c r="H4" s="72" t="s">
        <v>51</v>
      </c>
      <c r="I4" s="73"/>
      <c r="J4" s="72" t="s">
        <v>52</v>
      </c>
      <c r="K4" s="72"/>
    </row>
    <row r="5" spans="1:11" ht="15" customHeight="1">
      <c r="A5" s="57" t="s">
        <v>46</v>
      </c>
      <c r="B5" s="56" t="s">
        <v>43</v>
      </c>
      <c r="C5" s="72" t="s">
        <v>1</v>
      </c>
      <c r="D5" s="73"/>
      <c r="E5" s="56" t="s">
        <v>43</v>
      </c>
      <c r="F5" s="72" t="s">
        <v>1</v>
      </c>
      <c r="G5" s="73"/>
      <c r="H5" s="56" t="s">
        <v>43</v>
      </c>
      <c r="I5" s="57" t="s">
        <v>1</v>
      </c>
      <c r="J5" s="56" t="s">
        <v>43</v>
      </c>
      <c r="K5" s="56" t="s">
        <v>1</v>
      </c>
    </row>
    <row r="6" spans="1:11" ht="15" customHeight="1">
      <c r="A6" s="47"/>
      <c r="B6" s="56" t="s">
        <v>50</v>
      </c>
      <c r="C6" s="56" t="s">
        <v>44</v>
      </c>
      <c r="D6" s="57" t="s">
        <v>45</v>
      </c>
      <c r="E6" s="56" t="s">
        <v>50</v>
      </c>
      <c r="F6" s="56" t="s">
        <v>44</v>
      </c>
      <c r="G6" s="57" t="s">
        <v>45</v>
      </c>
      <c r="H6" s="56" t="s">
        <v>50</v>
      </c>
      <c r="I6" s="57" t="s">
        <v>50</v>
      </c>
      <c r="J6" s="56" t="s">
        <v>50</v>
      </c>
      <c r="K6" s="56" t="s">
        <v>50</v>
      </c>
    </row>
    <row r="7" spans="1:11" ht="15" customHeight="1">
      <c r="A7" s="38" t="s">
        <v>42</v>
      </c>
      <c r="B7" s="25">
        <v>5281</v>
      </c>
      <c r="C7" s="25">
        <v>183946</v>
      </c>
      <c r="D7" s="25">
        <v>154667</v>
      </c>
      <c r="E7" s="25">
        <v>6472</v>
      </c>
      <c r="F7" s="25">
        <v>229291</v>
      </c>
      <c r="G7" s="25">
        <v>288442</v>
      </c>
      <c r="H7" s="25">
        <f t="shared" ref="H7:H45" si="0">B7+E7</f>
        <v>11753</v>
      </c>
      <c r="I7" s="25">
        <f t="shared" ref="I7:I45" si="1">C7+D7+F7+G7</f>
        <v>856346</v>
      </c>
      <c r="J7" s="40">
        <f>H7/$H$47</f>
        <v>0.33985888612573018</v>
      </c>
      <c r="K7" s="40">
        <f>I7/$I$47</f>
        <v>0.27190153521019877</v>
      </c>
    </row>
    <row r="8" spans="1:11" ht="15" customHeight="1">
      <c r="A8" s="38" t="s">
        <v>7</v>
      </c>
      <c r="B8" s="25">
        <v>74</v>
      </c>
      <c r="C8" s="25">
        <v>129</v>
      </c>
      <c r="D8" s="25">
        <v>121</v>
      </c>
      <c r="E8" s="25">
        <v>392</v>
      </c>
      <c r="F8" s="25">
        <v>21393</v>
      </c>
      <c r="G8" s="25">
        <v>24233</v>
      </c>
      <c r="H8" s="25">
        <f t="shared" si="0"/>
        <v>466</v>
      </c>
      <c r="I8" s="25">
        <f t="shared" si="1"/>
        <v>45876</v>
      </c>
      <c r="J8" s="40">
        <f t="shared" ref="J8:J45" si="2">H8/$H$47</f>
        <v>1.3475218321670233E-2</v>
      </c>
      <c r="K8" s="40">
        <f t="shared" ref="K8:K45" si="3">I8/$I$47</f>
        <v>1.4566255729930519E-2</v>
      </c>
    </row>
    <row r="9" spans="1:11" ht="15" customHeight="1">
      <c r="A9" s="38" t="s">
        <v>15</v>
      </c>
      <c r="B9" s="25">
        <v>171</v>
      </c>
      <c r="C9" s="25">
        <v>5549</v>
      </c>
      <c r="D9" s="25">
        <v>6325</v>
      </c>
      <c r="E9" s="25">
        <v>0</v>
      </c>
      <c r="F9" s="25">
        <v>0</v>
      </c>
      <c r="G9" s="25">
        <v>0</v>
      </c>
      <c r="H9" s="25">
        <f t="shared" si="0"/>
        <v>171</v>
      </c>
      <c r="I9" s="25">
        <f t="shared" si="1"/>
        <v>11874</v>
      </c>
      <c r="J9" s="40">
        <f t="shared" si="2"/>
        <v>4.9447689549476604E-3</v>
      </c>
      <c r="K9" s="40">
        <f t="shared" si="3"/>
        <v>3.7701569565174596E-3</v>
      </c>
    </row>
    <row r="10" spans="1:11" ht="15" customHeight="1">
      <c r="A10" s="38" t="s">
        <v>6</v>
      </c>
      <c r="B10" s="25">
        <v>7</v>
      </c>
      <c r="C10" s="25">
        <v>0</v>
      </c>
      <c r="D10" s="25">
        <v>0</v>
      </c>
      <c r="E10" s="25">
        <v>63</v>
      </c>
      <c r="F10" s="25">
        <v>2929</v>
      </c>
      <c r="G10" s="25">
        <v>3305</v>
      </c>
      <c r="H10" s="25">
        <f t="shared" si="0"/>
        <v>70</v>
      </c>
      <c r="I10" s="25">
        <f t="shared" si="1"/>
        <v>6234</v>
      </c>
      <c r="J10" s="40">
        <f t="shared" si="2"/>
        <v>2.0241744260019665E-3</v>
      </c>
      <c r="K10" s="40">
        <f t="shared" si="3"/>
        <v>1.9793800292176051E-3</v>
      </c>
    </row>
    <row r="11" spans="1:11" ht="15" customHeight="1">
      <c r="A11" s="38" t="s">
        <v>8</v>
      </c>
      <c r="B11" s="25">
        <v>74</v>
      </c>
      <c r="C11" s="25">
        <v>928</v>
      </c>
      <c r="D11" s="25">
        <v>1498</v>
      </c>
      <c r="E11" s="25">
        <v>0</v>
      </c>
      <c r="F11" s="25">
        <v>0</v>
      </c>
      <c r="G11" s="25">
        <v>0</v>
      </c>
      <c r="H11" s="25">
        <f t="shared" si="0"/>
        <v>74</v>
      </c>
      <c r="I11" s="25">
        <f t="shared" si="1"/>
        <v>2426</v>
      </c>
      <c r="J11" s="40">
        <f t="shared" si="2"/>
        <v>2.1398415360592217E-3</v>
      </c>
      <c r="K11" s="40">
        <f t="shared" si="3"/>
        <v>7.702880896506112E-4</v>
      </c>
    </row>
    <row r="12" spans="1:11" ht="15" customHeight="1">
      <c r="A12" s="38" t="s">
        <v>14</v>
      </c>
      <c r="B12" s="25">
        <v>128</v>
      </c>
      <c r="C12" s="25">
        <v>2100</v>
      </c>
      <c r="D12" s="25">
        <v>1796</v>
      </c>
      <c r="E12" s="25">
        <v>870</v>
      </c>
      <c r="F12" s="25">
        <v>35532</v>
      </c>
      <c r="G12" s="25">
        <v>54718</v>
      </c>
      <c r="H12" s="25">
        <f t="shared" si="0"/>
        <v>998</v>
      </c>
      <c r="I12" s="25">
        <f t="shared" si="1"/>
        <v>94146</v>
      </c>
      <c r="J12" s="40">
        <f t="shared" si="2"/>
        <v>2.8858943959285177E-2</v>
      </c>
      <c r="K12" s="40">
        <f t="shared" si="3"/>
        <v>2.9892639113044697E-2</v>
      </c>
    </row>
    <row r="13" spans="1:11" ht="15" customHeight="1">
      <c r="A13" s="38" t="s">
        <v>13</v>
      </c>
      <c r="B13" s="25">
        <v>653</v>
      </c>
      <c r="C13" s="25">
        <v>27964</v>
      </c>
      <c r="D13" s="25">
        <v>31298</v>
      </c>
      <c r="E13" s="25">
        <v>3265</v>
      </c>
      <c r="F13" s="25">
        <v>210597</v>
      </c>
      <c r="G13" s="25">
        <v>230820</v>
      </c>
      <c r="H13" s="25">
        <f t="shared" si="0"/>
        <v>3918</v>
      </c>
      <c r="I13" s="25">
        <f t="shared" si="1"/>
        <v>500679</v>
      </c>
      <c r="J13" s="40">
        <f t="shared" si="2"/>
        <v>0.11329593430108149</v>
      </c>
      <c r="K13" s="40">
        <f t="shared" si="3"/>
        <v>0.15897241155736946</v>
      </c>
    </row>
    <row r="14" spans="1:11" ht="15" customHeight="1">
      <c r="A14" s="38" t="s">
        <v>12</v>
      </c>
      <c r="B14" s="25">
        <v>1020</v>
      </c>
      <c r="C14" s="25">
        <v>44876</v>
      </c>
      <c r="D14" s="25">
        <v>43962</v>
      </c>
      <c r="E14" s="25">
        <v>1852</v>
      </c>
      <c r="F14" s="25">
        <v>86490</v>
      </c>
      <c r="G14" s="25">
        <v>111492</v>
      </c>
      <c r="H14" s="25">
        <f t="shared" si="0"/>
        <v>2872</v>
      </c>
      <c r="I14" s="25">
        <f t="shared" si="1"/>
        <v>286820</v>
      </c>
      <c r="J14" s="40">
        <f t="shared" si="2"/>
        <v>8.3048985021109245E-2</v>
      </c>
      <c r="K14" s="40">
        <f t="shared" si="3"/>
        <v>9.1069262107826995E-2</v>
      </c>
    </row>
    <row r="15" spans="1:11" ht="15" customHeight="1">
      <c r="A15" s="38" t="s">
        <v>11</v>
      </c>
      <c r="B15" s="25">
        <v>50</v>
      </c>
      <c r="C15" s="25">
        <v>1417</v>
      </c>
      <c r="D15" s="25">
        <v>1929</v>
      </c>
      <c r="E15" s="25">
        <v>0</v>
      </c>
      <c r="F15" s="25">
        <v>0</v>
      </c>
      <c r="G15" s="25">
        <v>0</v>
      </c>
      <c r="H15" s="25">
        <f t="shared" si="0"/>
        <v>50</v>
      </c>
      <c r="I15" s="25">
        <f t="shared" si="1"/>
        <v>3346</v>
      </c>
      <c r="J15" s="40">
        <f t="shared" si="2"/>
        <v>1.4458388757156901E-3</v>
      </c>
      <c r="K15" s="40">
        <f t="shared" si="3"/>
        <v>1.06240063807541E-3</v>
      </c>
    </row>
    <row r="16" spans="1:11" ht="15" customHeight="1">
      <c r="A16" s="38" t="s">
        <v>10</v>
      </c>
      <c r="B16" s="25">
        <v>64</v>
      </c>
      <c r="C16" s="25">
        <v>1552</v>
      </c>
      <c r="D16" s="25">
        <v>1685</v>
      </c>
      <c r="E16" s="25">
        <v>0</v>
      </c>
      <c r="F16" s="25">
        <v>0</v>
      </c>
      <c r="G16" s="25">
        <v>0</v>
      </c>
      <c r="H16" s="25">
        <f t="shared" si="0"/>
        <v>64</v>
      </c>
      <c r="I16" s="25">
        <f t="shared" si="1"/>
        <v>3237</v>
      </c>
      <c r="J16" s="40">
        <f t="shared" si="2"/>
        <v>1.8506737609160836E-3</v>
      </c>
      <c r="K16" s="40">
        <f t="shared" si="3"/>
        <v>1.0277916513598633E-3</v>
      </c>
    </row>
    <row r="17" spans="1:11" ht="15" customHeight="1">
      <c r="A17" s="38" t="s">
        <v>16</v>
      </c>
      <c r="B17" s="25">
        <v>44</v>
      </c>
      <c r="C17" s="25">
        <v>1157</v>
      </c>
      <c r="D17" s="25">
        <v>1272</v>
      </c>
      <c r="E17" s="25">
        <v>91</v>
      </c>
      <c r="F17" s="25">
        <v>4731</v>
      </c>
      <c r="G17" s="25">
        <v>6635</v>
      </c>
      <c r="H17" s="25">
        <f t="shared" si="0"/>
        <v>135</v>
      </c>
      <c r="I17" s="25">
        <f t="shared" si="1"/>
        <v>13795</v>
      </c>
      <c r="J17" s="40">
        <f t="shared" si="2"/>
        <v>3.9037649644323635E-3</v>
      </c>
      <c r="K17" s="40">
        <f t="shared" si="3"/>
        <v>4.3801006581740236E-3</v>
      </c>
    </row>
    <row r="18" spans="1:11" ht="15" customHeight="1">
      <c r="A18" s="38" t="s">
        <v>17</v>
      </c>
      <c r="B18" s="25">
        <v>22</v>
      </c>
      <c r="C18" s="25">
        <v>457</v>
      </c>
      <c r="D18" s="25">
        <v>513</v>
      </c>
      <c r="E18" s="25">
        <v>198</v>
      </c>
      <c r="F18" s="25">
        <v>9784</v>
      </c>
      <c r="G18" s="25">
        <v>11329</v>
      </c>
      <c r="H18" s="25">
        <f t="shared" si="0"/>
        <v>220</v>
      </c>
      <c r="I18" s="25">
        <f t="shared" si="1"/>
        <v>22083</v>
      </c>
      <c r="J18" s="40">
        <f t="shared" si="2"/>
        <v>6.3616910531490373E-3</v>
      </c>
      <c r="K18" s="40">
        <f t="shared" si="3"/>
        <v>7.0116537031139512E-3</v>
      </c>
    </row>
    <row r="19" spans="1:11" ht="15" customHeight="1">
      <c r="A19" s="38" t="s">
        <v>4</v>
      </c>
      <c r="B19" s="25">
        <v>102</v>
      </c>
      <c r="C19" s="25">
        <v>259</v>
      </c>
      <c r="D19" s="25">
        <v>501</v>
      </c>
      <c r="E19" s="25">
        <v>0</v>
      </c>
      <c r="F19" s="25">
        <v>0</v>
      </c>
      <c r="G19" s="25">
        <v>0</v>
      </c>
      <c r="H19" s="25">
        <f t="shared" si="0"/>
        <v>102</v>
      </c>
      <c r="I19" s="25">
        <f t="shared" si="1"/>
        <v>760</v>
      </c>
      <c r="J19" s="40">
        <f t="shared" si="2"/>
        <v>2.9495113064600081E-3</v>
      </c>
      <c r="K19" s="40">
        <f t="shared" si="3"/>
        <v>2.4131036609005132E-4</v>
      </c>
    </row>
    <row r="20" spans="1:11" ht="15" customHeight="1">
      <c r="A20" s="38" t="s">
        <v>18</v>
      </c>
      <c r="B20" s="25">
        <v>182</v>
      </c>
      <c r="C20" s="25">
        <v>1956</v>
      </c>
      <c r="D20" s="25">
        <v>2734</v>
      </c>
      <c r="E20" s="25">
        <v>60</v>
      </c>
      <c r="F20" s="25">
        <v>1592</v>
      </c>
      <c r="G20" s="25">
        <v>2652</v>
      </c>
      <c r="H20" s="25">
        <f t="shared" si="0"/>
        <v>242</v>
      </c>
      <c r="I20" s="25">
        <f t="shared" si="1"/>
        <v>8934</v>
      </c>
      <c r="J20" s="40">
        <f t="shared" si="2"/>
        <v>6.9978601584639406E-3</v>
      </c>
      <c r="K20" s="40">
        <f t="shared" si="3"/>
        <v>2.8366668561164718E-3</v>
      </c>
    </row>
    <row r="21" spans="1:11" ht="15" customHeight="1">
      <c r="A21" s="38" t="s">
        <v>19</v>
      </c>
      <c r="B21" s="25">
        <v>26</v>
      </c>
      <c r="C21" s="25">
        <v>76</v>
      </c>
      <c r="D21" s="25">
        <v>108</v>
      </c>
      <c r="E21" s="25">
        <v>0</v>
      </c>
      <c r="F21" s="25">
        <v>0</v>
      </c>
      <c r="G21" s="25">
        <v>0</v>
      </c>
      <c r="H21" s="25">
        <f t="shared" si="0"/>
        <v>26</v>
      </c>
      <c r="I21" s="25">
        <f t="shared" si="1"/>
        <v>184</v>
      </c>
      <c r="J21" s="40">
        <f t="shared" si="2"/>
        <v>7.5183621537215888E-4</v>
      </c>
      <c r="K21" s="40">
        <f t="shared" si="3"/>
        <v>5.8422509684959789E-5</v>
      </c>
    </row>
    <row r="22" spans="1:11" ht="15" customHeight="1">
      <c r="A22" s="38" t="s">
        <v>20</v>
      </c>
      <c r="B22" s="25">
        <v>50</v>
      </c>
      <c r="C22" s="25">
        <v>300</v>
      </c>
      <c r="D22" s="25">
        <v>387</v>
      </c>
      <c r="E22" s="25">
        <v>0</v>
      </c>
      <c r="F22" s="25">
        <v>0</v>
      </c>
      <c r="G22" s="25">
        <v>0</v>
      </c>
      <c r="H22" s="25">
        <f t="shared" si="0"/>
        <v>50</v>
      </c>
      <c r="I22" s="25">
        <f t="shared" si="1"/>
        <v>687</v>
      </c>
      <c r="J22" s="40">
        <f t="shared" si="2"/>
        <v>1.4458388757156901E-3</v>
      </c>
      <c r="K22" s="40">
        <f t="shared" si="3"/>
        <v>2.1813187039982271E-4</v>
      </c>
    </row>
    <row r="23" spans="1:11" ht="15" customHeight="1">
      <c r="A23" s="38" t="s">
        <v>21</v>
      </c>
      <c r="B23" s="25">
        <v>24</v>
      </c>
      <c r="C23" s="25">
        <v>35</v>
      </c>
      <c r="D23" s="25">
        <v>67</v>
      </c>
      <c r="E23" s="25">
        <v>0</v>
      </c>
      <c r="F23" s="25">
        <v>0</v>
      </c>
      <c r="G23" s="25">
        <v>0</v>
      </c>
      <c r="H23" s="25">
        <f t="shared" si="0"/>
        <v>24</v>
      </c>
      <c r="I23" s="25">
        <f t="shared" si="1"/>
        <v>102</v>
      </c>
      <c r="J23" s="40">
        <f t="shared" si="2"/>
        <v>6.9400266034353136E-4</v>
      </c>
      <c r="K23" s="40">
        <f t="shared" si="3"/>
        <v>3.2386391238401625E-5</v>
      </c>
    </row>
    <row r="24" spans="1:11" ht="15" customHeight="1">
      <c r="A24" s="38" t="s">
        <v>22</v>
      </c>
      <c r="B24" s="25">
        <v>230</v>
      </c>
      <c r="C24" s="25">
        <v>6766</v>
      </c>
      <c r="D24" s="25">
        <v>7682</v>
      </c>
      <c r="E24" s="25">
        <v>1858</v>
      </c>
      <c r="F24" s="25">
        <v>107410</v>
      </c>
      <c r="G24" s="25">
        <v>122947</v>
      </c>
      <c r="H24" s="25">
        <f t="shared" si="0"/>
        <v>2088</v>
      </c>
      <c r="I24" s="25">
        <f t="shared" si="1"/>
        <v>244805</v>
      </c>
      <c r="J24" s="40">
        <f t="shared" si="2"/>
        <v>6.0378231449887222E-2</v>
      </c>
      <c r="K24" s="40">
        <f t="shared" si="3"/>
        <v>7.7728926540361856E-2</v>
      </c>
    </row>
    <row r="25" spans="1:11" ht="15" customHeight="1">
      <c r="A25" s="38" t="s">
        <v>23</v>
      </c>
      <c r="B25" s="25">
        <v>130</v>
      </c>
      <c r="C25" s="25">
        <v>1766</v>
      </c>
      <c r="D25" s="25">
        <v>2160</v>
      </c>
      <c r="E25" s="25">
        <v>447</v>
      </c>
      <c r="F25" s="25">
        <v>20895</v>
      </c>
      <c r="G25" s="25">
        <v>26729</v>
      </c>
      <c r="H25" s="25">
        <f t="shared" si="0"/>
        <v>577</v>
      </c>
      <c r="I25" s="25">
        <f t="shared" si="1"/>
        <v>51550</v>
      </c>
      <c r="J25" s="40">
        <f t="shared" si="2"/>
        <v>1.6684980625759065E-2</v>
      </c>
      <c r="K25" s="40">
        <f t="shared" si="3"/>
        <v>1.6367828120976508E-2</v>
      </c>
    </row>
    <row r="26" spans="1:11" ht="15" customHeight="1">
      <c r="A26" s="38" t="s">
        <v>24</v>
      </c>
      <c r="B26" s="25">
        <v>26</v>
      </c>
      <c r="C26" s="25">
        <v>66</v>
      </c>
      <c r="D26" s="25">
        <v>87</v>
      </c>
      <c r="E26" s="25">
        <v>0</v>
      </c>
      <c r="F26" s="25">
        <v>0</v>
      </c>
      <c r="G26" s="25">
        <v>0</v>
      </c>
      <c r="H26" s="25">
        <f t="shared" si="0"/>
        <v>26</v>
      </c>
      <c r="I26" s="25">
        <f t="shared" si="1"/>
        <v>153</v>
      </c>
      <c r="J26" s="40">
        <f t="shared" si="2"/>
        <v>7.5183621537215888E-4</v>
      </c>
      <c r="K26" s="40">
        <f t="shared" si="3"/>
        <v>4.8579586857602434E-5</v>
      </c>
    </row>
    <row r="27" spans="1:11" ht="15" customHeight="1">
      <c r="A27" s="38" t="s">
        <v>25</v>
      </c>
      <c r="B27" s="25">
        <v>60</v>
      </c>
      <c r="C27" s="25">
        <v>832</v>
      </c>
      <c r="D27" s="25">
        <v>1187</v>
      </c>
      <c r="E27" s="25">
        <v>0</v>
      </c>
      <c r="F27" s="25">
        <v>0</v>
      </c>
      <c r="G27" s="25">
        <v>0</v>
      </c>
      <c r="H27" s="25">
        <f t="shared" si="0"/>
        <v>60</v>
      </c>
      <c r="I27" s="25">
        <f t="shared" si="1"/>
        <v>2019</v>
      </c>
      <c r="J27" s="40">
        <f t="shared" si="2"/>
        <v>1.7350066508588283E-3</v>
      </c>
      <c r="K27" s="40">
        <f t="shared" si="3"/>
        <v>6.4106003833659685E-4</v>
      </c>
    </row>
    <row r="28" spans="1:11" ht="15" customHeight="1">
      <c r="A28" s="38" t="s">
        <v>26</v>
      </c>
      <c r="B28" s="25">
        <v>281</v>
      </c>
      <c r="C28" s="25">
        <v>6660</v>
      </c>
      <c r="D28" s="25">
        <v>7748</v>
      </c>
      <c r="E28" s="25">
        <v>1248</v>
      </c>
      <c r="F28" s="25">
        <v>83747</v>
      </c>
      <c r="G28" s="25">
        <v>87537</v>
      </c>
      <c r="H28" s="25">
        <f t="shared" si="0"/>
        <v>1529</v>
      </c>
      <c r="I28" s="25">
        <f t="shared" si="1"/>
        <v>185692</v>
      </c>
      <c r="J28" s="40">
        <f t="shared" si="2"/>
        <v>4.4213752819385804E-2</v>
      </c>
      <c r="K28" s="40">
        <f t="shared" si="3"/>
        <v>5.8959742763149747E-2</v>
      </c>
    </row>
    <row r="29" spans="1:11" ht="15" customHeight="1">
      <c r="A29" s="38" t="s">
        <v>27</v>
      </c>
      <c r="B29" s="25">
        <v>51</v>
      </c>
      <c r="C29" s="25">
        <v>705</v>
      </c>
      <c r="D29" s="25">
        <v>905</v>
      </c>
      <c r="E29" s="25">
        <v>0</v>
      </c>
      <c r="F29" s="25">
        <v>0</v>
      </c>
      <c r="G29" s="25">
        <v>0</v>
      </c>
      <c r="H29" s="25">
        <f t="shared" si="0"/>
        <v>51</v>
      </c>
      <c r="I29" s="25">
        <f t="shared" si="1"/>
        <v>1610</v>
      </c>
      <c r="J29" s="40">
        <f t="shared" si="2"/>
        <v>1.4747556532300041E-3</v>
      </c>
      <c r="K29" s="40">
        <f t="shared" si="3"/>
        <v>5.1119695974339815E-4</v>
      </c>
    </row>
    <row r="30" spans="1:11" ht="15" customHeight="1">
      <c r="A30" s="38" t="s">
        <v>28</v>
      </c>
      <c r="B30" s="25">
        <v>181</v>
      </c>
      <c r="C30" s="25">
        <v>2619</v>
      </c>
      <c r="D30" s="25">
        <v>3428</v>
      </c>
      <c r="E30" s="25">
        <v>16</v>
      </c>
      <c r="F30" s="25">
        <v>417</v>
      </c>
      <c r="G30" s="25">
        <v>544</v>
      </c>
      <c r="H30" s="25">
        <f t="shared" si="0"/>
        <v>197</v>
      </c>
      <c r="I30" s="25">
        <f t="shared" si="1"/>
        <v>7008</v>
      </c>
      <c r="J30" s="40">
        <f t="shared" si="2"/>
        <v>5.6966051703198194E-3</v>
      </c>
      <c r="K30" s="40">
        <f t="shared" si="3"/>
        <v>2.225135586261947E-3</v>
      </c>
    </row>
    <row r="31" spans="1:11" ht="15" customHeight="1">
      <c r="A31" s="38" t="s">
        <v>29</v>
      </c>
      <c r="B31" s="25">
        <v>230</v>
      </c>
      <c r="C31" s="25">
        <v>3035</v>
      </c>
      <c r="D31" s="25">
        <v>3759</v>
      </c>
      <c r="E31" s="25">
        <v>0</v>
      </c>
      <c r="F31" s="25">
        <v>0</v>
      </c>
      <c r="G31" s="25">
        <v>0</v>
      </c>
      <c r="H31" s="25">
        <f t="shared" si="0"/>
        <v>230</v>
      </c>
      <c r="I31" s="25">
        <f t="shared" si="1"/>
        <v>6794</v>
      </c>
      <c r="J31" s="40">
        <f t="shared" si="2"/>
        <v>6.6508588282921752E-3</v>
      </c>
      <c r="K31" s="40">
        <f t="shared" si="3"/>
        <v>2.1571876673892217E-3</v>
      </c>
    </row>
    <row r="32" spans="1:11" ht="15" customHeight="1">
      <c r="A32" s="38" t="s">
        <v>30</v>
      </c>
      <c r="B32" s="25">
        <v>367</v>
      </c>
      <c r="C32" s="25">
        <v>8848</v>
      </c>
      <c r="D32" s="25">
        <v>10692</v>
      </c>
      <c r="E32" s="25">
        <v>744</v>
      </c>
      <c r="F32" s="25">
        <v>30624</v>
      </c>
      <c r="G32" s="25">
        <v>37301</v>
      </c>
      <c r="H32" s="25">
        <f t="shared" si="0"/>
        <v>1111</v>
      </c>
      <c r="I32" s="25">
        <f t="shared" si="1"/>
        <v>87465</v>
      </c>
      <c r="J32" s="40">
        <f t="shared" si="2"/>
        <v>3.212653981840264E-2</v>
      </c>
      <c r="K32" s="40">
        <f t="shared" si="3"/>
        <v>2.7771330486929393E-2</v>
      </c>
    </row>
    <row r="33" spans="1:11" ht="15" customHeight="1">
      <c r="A33" s="38" t="s">
        <v>31</v>
      </c>
      <c r="B33" s="25">
        <v>324</v>
      </c>
      <c r="C33" s="25">
        <v>8479</v>
      </c>
      <c r="D33" s="25">
        <v>11130</v>
      </c>
      <c r="E33" s="25">
        <v>21</v>
      </c>
      <c r="F33" s="25">
        <v>263</v>
      </c>
      <c r="G33" s="25">
        <v>592</v>
      </c>
      <c r="H33" s="25">
        <f t="shared" si="0"/>
        <v>345</v>
      </c>
      <c r="I33" s="25">
        <f t="shared" si="1"/>
        <v>20464</v>
      </c>
      <c r="J33" s="40">
        <f t="shared" si="2"/>
        <v>9.976288242438262E-3</v>
      </c>
      <c r="K33" s="40">
        <f t="shared" si="3"/>
        <v>6.4975991206142241E-3</v>
      </c>
    </row>
    <row r="34" spans="1:11" ht="15" customHeight="1">
      <c r="A34" s="38" t="s">
        <v>32</v>
      </c>
      <c r="B34" s="25">
        <v>284</v>
      </c>
      <c r="C34" s="25">
        <v>4129</v>
      </c>
      <c r="D34" s="25">
        <v>4972</v>
      </c>
      <c r="E34" s="25">
        <v>0</v>
      </c>
      <c r="F34" s="25">
        <v>0</v>
      </c>
      <c r="G34" s="25">
        <v>0</v>
      </c>
      <c r="H34" s="25">
        <f t="shared" si="0"/>
        <v>284</v>
      </c>
      <c r="I34" s="25">
        <f t="shared" si="1"/>
        <v>9101</v>
      </c>
      <c r="J34" s="40">
        <f t="shared" si="2"/>
        <v>8.2123648140651206E-3</v>
      </c>
      <c r="K34" s="40">
        <f t="shared" si="3"/>
        <v>2.8896916339283645E-3</v>
      </c>
    </row>
    <row r="35" spans="1:11" ht="15" customHeight="1">
      <c r="A35" s="38" t="s">
        <v>9</v>
      </c>
      <c r="B35" s="25">
        <v>0</v>
      </c>
      <c r="C35" s="25">
        <v>0</v>
      </c>
      <c r="D35" s="25">
        <v>0</v>
      </c>
      <c r="E35" s="25">
        <v>27</v>
      </c>
      <c r="F35" s="25">
        <v>1195</v>
      </c>
      <c r="G35" s="25">
        <v>1857</v>
      </c>
      <c r="H35" s="25">
        <f t="shared" si="0"/>
        <v>27</v>
      </c>
      <c r="I35" s="25">
        <f t="shared" si="1"/>
        <v>3052</v>
      </c>
      <c r="J35" s="40">
        <f t="shared" si="2"/>
        <v>7.807529928864727E-4</v>
      </c>
      <c r="K35" s="40">
        <f t="shared" si="3"/>
        <v>9.6905162803531133E-4</v>
      </c>
    </row>
    <row r="36" spans="1:11" ht="15" customHeight="1">
      <c r="A36" s="38" t="s">
        <v>33</v>
      </c>
      <c r="B36" s="25">
        <v>300</v>
      </c>
      <c r="C36" s="25">
        <v>6851</v>
      </c>
      <c r="D36" s="25">
        <v>8878</v>
      </c>
      <c r="E36" s="25">
        <v>0</v>
      </c>
      <c r="F36" s="25">
        <v>0</v>
      </c>
      <c r="G36" s="25">
        <v>0</v>
      </c>
      <c r="H36" s="25">
        <f t="shared" si="0"/>
        <v>300</v>
      </c>
      <c r="I36" s="25">
        <f t="shared" si="1"/>
        <v>15729</v>
      </c>
      <c r="J36" s="40">
        <f t="shared" si="2"/>
        <v>8.6750332542941417E-3</v>
      </c>
      <c r="K36" s="40">
        <f t="shared" si="3"/>
        <v>4.9941720371452858E-3</v>
      </c>
    </row>
    <row r="37" spans="1:11" ht="15" customHeight="1">
      <c r="A37" s="38" t="s">
        <v>34</v>
      </c>
      <c r="B37" s="25">
        <v>505</v>
      </c>
      <c r="C37" s="25">
        <v>17253</v>
      </c>
      <c r="D37" s="25">
        <v>19498</v>
      </c>
      <c r="E37" s="25">
        <v>2242</v>
      </c>
      <c r="F37" s="25">
        <v>150388</v>
      </c>
      <c r="G37" s="25">
        <v>152351</v>
      </c>
      <c r="H37" s="25">
        <f t="shared" si="0"/>
        <v>2747</v>
      </c>
      <c r="I37" s="25">
        <f t="shared" si="1"/>
        <v>339490</v>
      </c>
      <c r="J37" s="40">
        <f t="shared" si="2"/>
        <v>7.9434387831820025E-2</v>
      </c>
      <c r="K37" s="40">
        <f t="shared" si="3"/>
        <v>0.10779270550514673</v>
      </c>
    </row>
    <row r="38" spans="1:11" ht="15" customHeight="1">
      <c r="A38" s="38" t="s">
        <v>35</v>
      </c>
      <c r="B38" s="25">
        <v>275</v>
      </c>
      <c r="C38" s="25">
        <v>4915</v>
      </c>
      <c r="D38" s="25">
        <v>6289</v>
      </c>
      <c r="E38" s="25">
        <v>108</v>
      </c>
      <c r="F38" s="25">
        <v>4013</v>
      </c>
      <c r="G38" s="25">
        <v>5487</v>
      </c>
      <c r="H38" s="25">
        <f t="shared" si="0"/>
        <v>383</v>
      </c>
      <c r="I38" s="25">
        <f t="shared" si="1"/>
        <v>20704</v>
      </c>
      <c r="J38" s="40">
        <f t="shared" si="2"/>
        <v>1.1075125787982188E-2</v>
      </c>
      <c r="K38" s="40">
        <f t="shared" si="3"/>
        <v>6.5738023941163456E-3</v>
      </c>
    </row>
    <row r="39" spans="1:11" ht="15" customHeight="1">
      <c r="A39" s="38" t="s">
        <v>36</v>
      </c>
      <c r="B39" s="25">
        <v>597</v>
      </c>
      <c r="C39" s="25">
        <v>20484</v>
      </c>
      <c r="D39" s="25">
        <v>23245</v>
      </c>
      <c r="E39" s="25">
        <v>686</v>
      </c>
      <c r="F39" s="25">
        <v>33479</v>
      </c>
      <c r="G39" s="25">
        <v>40097</v>
      </c>
      <c r="H39" s="25">
        <f t="shared" si="0"/>
        <v>1283</v>
      </c>
      <c r="I39" s="25">
        <f t="shared" si="1"/>
        <v>117305</v>
      </c>
      <c r="J39" s="40">
        <f t="shared" si="2"/>
        <v>3.7100225550864611E-2</v>
      </c>
      <c r="K39" s="40">
        <f t="shared" si="3"/>
        <v>3.7245937492359826E-2</v>
      </c>
    </row>
    <row r="40" spans="1:11" ht="15" customHeight="1">
      <c r="A40" s="38" t="s">
        <v>37</v>
      </c>
      <c r="B40" s="25">
        <v>52</v>
      </c>
      <c r="C40" s="25">
        <v>423</v>
      </c>
      <c r="D40" s="25">
        <v>700</v>
      </c>
      <c r="E40" s="25">
        <v>0</v>
      </c>
      <c r="F40" s="25">
        <v>0</v>
      </c>
      <c r="G40" s="25">
        <v>0</v>
      </c>
      <c r="H40" s="25">
        <f t="shared" si="0"/>
        <v>52</v>
      </c>
      <c r="I40" s="25">
        <f t="shared" si="1"/>
        <v>1123</v>
      </c>
      <c r="J40" s="40">
        <f t="shared" si="2"/>
        <v>1.5036724307443178E-3</v>
      </c>
      <c r="K40" s="40">
        <f t="shared" si="3"/>
        <v>3.5656781726201004E-4</v>
      </c>
    </row>
    <row r="41" spans="1:11" ht="15" customHeight="1">
      <c r="A41" s="38" t="s">
        <v>38</v>
      </c>
      <c r="B41" s="25">
        <v>95</v>
      </c>
      <c r="C41" s="25">
        <v>1437</v>
      </c>
      <c r="D41" s="25">
        <v>1970</v>
      </c>
      <c r="E41" s="25">
        <v>204</v>
      </c>
      <c r="F41" s="25">
        <v>9551</v>
      </c>
      <c r="G41" s="25">
        <v>12312</v>
      </c>
      <c r="H41" s="25">
        <f t="shared" si="0"/>
        <v>299</v>
      </c>
      <c r="I41" s="25">
        <f t="shared" si="1"/>
        <v>25270</v>
      </c>
      <c r="J41" s="40">
        <f t="shared" si="2"/>
        <v>8.646116476779828E-3</v>
      </c>
      <c r="K41" s="40">
        <f t="shared" si="3"/>
        <v>8.0235696724942056E-3</v>
      </c>
    </row>
    <row r="42" spans="1:11" ht="15" customHeight="1">
      <c r="A42" s="38" t="s">
        <v>39</v>
      </c>
      <c r="B42" s="25">
        <v>70</v>
      </c>
      <c r="C42" s="25">
        <v>408</v>
      </c>
      <c r="D42" s="25">
        <v>600</v>
      </c>
      <c r="E42" s="25">
        <v>8</v>
      </c>
      <c r="F42" s="25">
        <v>252</v>
      </c>
      <c r="G42" s="25">
        <v>352</v>
      </c>
      <c r="H42" s="25">
        <f t="shared" si="0"/>
        <v>78</v>
      </c>
      <c r="I42" s="25">
        <f t="shared" si="1"/>
        <v>1612</v>
      </c>
      <c r="J42" s="40">
        <f t="shared" si="2"/>
        <v>2.255508646116477E-3</v>
      </c>
      <c r="K42" s="40">
        <f t="shared" si="3"/>
        <v>5.1183198702258251E-4</v>
      </c>
    </row>
    <row r="43" spans="1:11" ht="15" customHeight="1">
      <c r="A43" s="38" t="s">
        <v>47</v>
      </c>
      <c r="B43" s="25">
        <v>46</v>
      </c>
      <c r="C43" s="25">
        <v>325</v>
      </c>
      <c r="D43" s="25">
        <v>577</v>
      </c>
      <c r="E43" s="25">
        <v>0</v>
      </c>
      <c r="F43" s="25">
        <v>0</v>
      </c>
      <c r="G43" s="25">
        <v>0</v>
      </c>
      <c r="H43" s="25">
        <f t="shared" si="0"/>
        <v>46</v>
      </c>
      <c r="I43" s="25">
        <f t="shared" si="1"/>
        <v>902</v>
      </c>
      <c r="J43" s="40">
        <f t="shared" si="2"/>
        <v>1.3301717656584351E-3</v>
      </c>
      <c r="K43" s="40">
        <f t="shared" si="3"/>
        <v>2.8639730291213985E-4</v>
      </c>
    </row>
    <row r="44" spans="1:11" ht="15" customHeight="1">
      <c r="A44" s="38" t="s">
        <v>40</v>
      </c>
      <c r="B44" s="25">
        <v>361</v>
      </c>
      <c r="C44" s="25">
        <v>15383</v>
      </c>
      <c r="D44" s="25">
        <v>16963</v>
      </c>
      <c r="E44" s="25">
        <v>957</v>
      </c>
      <c r="F44" s="25">
        <v>48475</v>
      </c>
      <c r="G44" s="25">
        <v>55922</v>
      </c>
      <c r="H44" s="25">
        <f t="shared" si="0"/>
        <v>1318</v>
      </c>
      <c r="I44" s="25">
        <f t="shared" si="1"/>
        <v>136743</v>
      </c>
      <c r="J44" s="40">
        <f t="shared" si="2"/>
        <v>3.8112312763865598E-2</v>
      </c>
      <c r="K44" s="40">
        <f t="shared" si="3"/>
        <v>4.3417767618752483E-2</v>
      </c>
    </row>
    <row r="45" spans="1:11" ht="15" customHeight="1">
      <c r="A45" s="38" t="s">
        <v>41</v>
      </c>
      <c r="B45" s="25">
        <v>316</v>
      </c>
      <c r="C45" s="25">
        <v>5841</v>
      </c>
      <c r="D45" s="25">
        <v>7510</v>
      </c>
      <c r="E45" s="25">
        <v>0</v>
      </c>
      <c r="F45" s="25">
        <v>0</v>
      </c>
      <c r="G45" s="25">
        <v>0</v>
      </c>
      <c r="H45" s="25">
        <f t="shared" si="0"/>
        <v>316</v>
      </c>
      <c r="I45" s="25">
        <f t="shared" si="1"/>
        <v>13351</v>
      </c>
      <c r="J45" s="40">
        <f t="shared" si="2"/>
        <v>9.1377016945231627E-3</v>
      </c>
      <c r="K45" s="40">
        <f t="shared" si="3"/>
        <v>4.2391246021950988E-3</v>
      </c>
    </row>
    <row r="46" spans="1:11" ht="5.0999999999999996" customHeight="1">
      <c r="A46" s="12"/>
      <c r="B46" s="16"/>
      <c r="C46" s="16"/>
      <c r="D46" s="16"/>
      <c r="E46" s="16"/>
      <c r="F46" s="16"/>
      <c r="G46" s="16"/>
      <c r="H46" s="16"/>
      <c r="I46" s="16"/>
      <c r="J46" s="31"/>
      <c r="K46" s="31"/>
    </row>
    <row r="47" spans="1:11" ht="15" customHeight="1">
      <c r="A47" s="58" t="s">
        <v>2</v>
      </c>
      <c r="B47" s="59">
        <f>SUM(B7:B45)</f>
        <v>12753</v>
      </c>
      <c r="C47" s="59">
        <f t="shared" ref="C47:G47" si="4">SUM(C7:C45)</f>
        <v>389926</v>
      </c>
      <c r="D47" s="60">
        <f t="shared" si="4"/>
        <v>388843</v>
      </c>
      <c r="E47" s="59">
        <f t="shared" si="4"/>
        <v>21829</v>
      </c>
      <c r="F47" s="59">
        <f t="shared" si="4"/>
        <v>1093048</v>
      </c>
      <c r="G47" s="60">
        <f t="shared" si="4"/>
        <v>1277654</v>
      </c>
      <c r="H47" s="59">
        <f>B47+E47</f>
        <v>34582</v>
      </c>
      <c r="I47" s="60">
        <f>C47+D47+F47+G47</f>
        <v>3149471</v>
      </c>
      <c r="J47" s="61">
        <f>SUM(J7:J45)</f>
        <v>0.99999999999999989</v>
      </c>
      <c r="K47" s="61">
        <f>SUM(K7:K45)</f>
        <v>1</v>
      </c>
    </row>
    <row r="48" spans="1:11" ht="5.0999999999999996" customHeight="1">
      <c r="A48" s="12"/>
      <c r="B48" s="25"/>
      <c r="C48" s="25"/>
      <c r="D48" s="25"/>
      <c r="E48" s="25"/>
      <c r="F48" s="25"/>
      <c r="G48" s="25"/>
      <c r="H48" s="33"/>
      <c r="I48" s="33"/>
      <c r="J48" s="31"/>
      <c r="K48" s="31"/>
    </row>
    <row r="49" spans="1:11" ht="15" customHeight="1">
      <c r="A49" s="62" t="s">
        <v>75</v>
      </c>
      <c r="B49" s="25">
        <v>21376</v>
      </c>
      <c r="C49" s="25">
        <v>894622</v>
      </c>
      <c r="D49" s="25">
        <v>892790</v>
      </c>
      <c r="E49" s="25">
        <v>43530</v>
      </c>
      <c r="F49" s="25">
        <v>3217115</v>
      </c>
      <c r="G49" s="25">
        <v>3519244</v>
      </c>
      <c r="H49" s="25">
        <f>B49+E49</f>
        <v>64906</v>
      </c>
      <c r="I49" s="25">
        <f>C49+D49+F49+G49</f>
        <v>8523771</v>
      </c>
      <c r="J49" s="31"/>
      <c r="K49" s="31"/>
    </row>
    <row r="50" spans="1:11" ht="15" customHeight="1">
      <c r="A50" s="62" t="s">
        <v>76</v>
      </c>
      <c r="B50" s="25">
        <f>B47</f>
        <v>12753</v>
      </c>
      <c r="C50" s="25">
        <f t="shared" ref="C50:I50" si="5">C47</f>
        <v>389926</v>
      </c>
      <c r="D50" s="25">
        <f t="shared" si="5"/>
        <v>388843</v>
      </c>
      <c r="E50" s="25">
        <f t="shared" si="5"/>
        <v>21829</v>
      </c>
      <c r="F50" s="25">
        <f t="shared" si="5"/>
        <v>1093048</v>
      </c>
      <c r="G50" s="25">
        <f t="shared" si="5"/>
        <v>1277654</v>
      </c>
      <c r="H50" s="25">
        <f t="shared" si="5"/>
        <v>34582</v>
      </c>
      <c r="I50" s="25">
        <f t="shared" si="5"/>
        <v>3149471</v>
      </c>
      <c r="J50" s="31"/>
      <c r="K50" s="31"/>
    </row>
    <row r="51" spans="1:11" ht="15" customHeight="1">
      <c r="A51" s="62" t="s">
        <v>48</v>
      </c>
      <c r="B51" s="23">
        <f>(B50-B49)/B49</f>
        <v>-0.40339633233532934</v>
      </c>
      <c r="C51" s="23">
        <f>(C50-C49)/C49</f>
        <v>-0.56414440959421963</v>
      </c>
      <c r="D51" s="23">
        <f>(D50-D49)/D49</f>
        <v>-0.56446308762418929</v>
      </c>
      <c r="E51" s="23">
        <f t="shared" ref="E51:I51" si="6">(E50-E49)/E49</f>
        <v>-0.49852974959797841</v>
      </c>
      <c r="F51" s="23">
        <f t="shared" si="6"/>
        <v>-0.6602396868001299</v>
      </c>
      <c r="G51" s="23">
        <f t="shared" si="6"/>
        <v>-0.63695214085752505</v>
      </c>
      <c r="H51" s="23">
        <f t="shared" si="6"/>
        <v>-0.46719871814624225</v>
      </c>
      <c r="I51" s="23">
        <f t="shared" si="6"/>
        <v>-0.63050731888503342</v>
      </c>
      <c r="J51" s="31"/>
      <c r="K51" s="31"/>
    </row>
    <row r="52" spans="1:11" ht="15" customHeight="1">
      <c r="A52" s="1"/>
      <c r="B52" s="2"/>
      <c r="C52" s="2"/>
      <c r="D52" s="2"/>
      <c r="E52" s="2"/>
      <c r="F52" s="2"/>
      <c r="G52" s="2"/>
      <c r="H52" s="2"/>
      <c r="I52" s="2"/>
      <c r="J52" s="2"/>
    </row>
    <row r="53" spans="1:11" ht="15" customHeight="1">
      <c r="A53" s="1"/>
      <c r="B53" s="2"/>
      <c r="C53" s="2"/>
      <c r="D53" s="2"/>
      <c r="E53" s="2"/>
      <c r="F53" s="2"/>
      <c r="G53" s="2"/>
      <c r="H53" s="2"/>
      <c r="I53" s="2"/>
      <c r="J53" s="2"/>
    </row>
    <row r="54" spans="1:11" ht="15" customHeight="1">
      <c r="A54" s="1"/>
      <c r="B54" s="2"/>
      <c r="C54" s="2"/>
      <c r="D54" s="2"/>
      <c r="E54" s="2"/>
      <c r="F54" s="2"/>
      <c r="G54" s="2"/>
      <c r="H54" s="2"/>
      <c r="I54" s="2"/>
      <c r="J54" s="2"/>
    </row>
    <row r="55" spans="1:11" ht="15" customHeight="1">
      <c r="A55" s="1"/>
      <c r="B55" s="2"/>
      <c r="C55" s="2"/>
      <c r="D55" s="2"/>
      <c r="E55" s="2"/>
      <c r="F55" s="2"/>
      <c r="G55" s="2"/>
      <c r="H55" s="2"/>
      <c r="I55" s="2"/>
      <c r="J55" s="2"/>
    </row>
    <row r="56" spans="1:11" ht="15" customHeight="1">
      <c r="A56" s="1"/>
      <c r="B56" s="2"/>
      <c r="C56" s="2"/>
      <c r="D56" s="2"/>
      <c r="E56" s="2"/>
      <c r="F56" s="2"/>
      <c r="G56" s="2"/>
      <c r="H56" s="2"/>
      <c r="I56" s="2"/>
      <c r="J56" s="2"/>
    </row>
    <row r="57" spans="1:11" ht="15" customHeight="1">
      <c r="A57" s="1"/>
      <c r="B57" s="2"/>
      <c r="C57" s="2"/>
      <c r="D57" s="2"/>
      <c r="E57" s="2"/>
      <c r="F57" s="2"/>
      <c r="G57" s="2"/>
      <c r="H57" s="2"/>
      <c r="I57" s="2"/>
      <c r="J57" s="2"/>
    </row>
    <row r="58" spans="1:11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1" ht="15" customHeight="1">
      <c r="A59" s="4"/>
      <c r="B59" s="2"/>
      <c r="C59" s="2"/>
      <c r="D59" s="2"/>
      <c r="E59" s="2"/>
      <c r="F59" s="2"/>
      <c r="G59" s="2"/>
      <c r="H59" s="2"/>
      <c r="I59" s="2"/>
      <c r="J59" s="2"/>
    </row>
    <row r="60" spans="1:11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1" ht="15" customHeight="1">
      <c r="A61" s="4"/>
      <c r="B61" s="2"/>
      <c r="C61" s="2"/>
      <c r="D61" s="2"/>
      <c r="E61" s="2"/>
      <c r="F61" s="2"/>
      <c r="G61" s="2"/>
      <c r="H61" s="2"/>
      <c r="I61" s="2"/>
      <c r="J61" s="2"/>
    </row>
    <row r="62" spans="1:11" ht="15" customHeight="1">
      <c r="A62" s="4"/>
      <c r="B62" s="2"/>
      <c r="C62" s="2"/>
      <c r="D62" s="2"/>
      <c r="E62" s="2"/>
      <c r="F62" s="2"/>
      <c r="G62" s="2"/>
      <c r="H62" s="2"/>
      <c r="I62" s="2"/>
      <c r="J62" s="2"/>
    </row>
    <row r="63" spans="1:11" ht="15" customHeight="1">
      <c r="A63" s="4"/>
      <c r="B63" s="5"/>
      <c r="C63" s="5"/>
      <c r="D63" s="5"/>
      <c r="E63" s="5"/>
      <c r="F63" s="5"/>
      <c r="G63" s="5"/>
      <c r="H63" s="2"/>
      <c r="I63" s="2"/>
      <c r="J63" s="2"/>
    </row>
    <row r="64" spans="1:11" ht="15" customHeight="1">
      <c r="A64" s="4"/>
      <c r="B64" s="2"/>
      <c r="C64" s="2"/>
      <c r="D64" s="2"/>
      <c r="E64" s="2"/>
      <c r="F64" s="2"/>
      <c r="G64" s="7"/>
      <c r="H64" s="2"/>
      <c r="I64" s="2"/>
      <c r="J64" s="2"/>
    </row>
    <row r="65" spans="1:10" ht="15" customHeight="1">
      <c r="A65" s="2"/>
      <c r="B65" s="2"/>
      <c r="C65" s="2"/>
      <c r="D65" s="2"/>
      <c r="E65" s="2"/>
      <c r="F65" s="2"/>
      <c r="G65" s="7"/>
      <c r="H65" s="2"/>
      <c r="I65" s="2"/>
      <c r="J65" s="2"/>
    </row>
    <row r="66" spans="1:10" ht="15" customHeight="1">
      <c r="A66" s="4"/>
      <c r="B66" s="2"/>
      <c r="C66" s="2"/>
      <c r="D66" s="2"/>
      <c r="E66" s="2"/>
      <c r="F66" s="2"/>
      <c r="G66" s="7"/>
      <c r="H66" s="2"/>
      <c r="I66" s="2"/>
      <c r="J66" s="2"/>
    </row>
    <row r="67" spans="1:10" ht="15" customHeight="1">
      <c r="A67" s="4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4"/>
      <c r="B68" s="5"/>
      <c r="C68" s="5"/>
      <c r="D68" s="5"/>
      <c r="E68" s="5"/>
      <c r="F68" s="5"/>
      <c r="G68" s="5"/>
      <c r="H68" s="5"/>
      <c r="I68" s="5"/>
      <c r="J68" s="2"/>
    </row>
    <row r="69" spans="1:10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>
      <c r="A268" s="2"/>
      <c r="B268" s="2"/>
      <c r="C268" s="2"/>
      <c r="D268" s="2"/>
      <c r="E268" s="2"/>
      <c r="F268" s="2"/>
      <c r="G268" s="2"/>
      <c r="H268" s="2"/>
      <c r="I268" s="2"/>
      <c r="J268" s="2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2289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ΙΑΝΟΥΑΡΙΟΣ</vt:lpstr>
      <vt:lpstr>ΦΕΒΡΟΥΑΡΙΟΣ</vt:lpstr>
      <vt:lpstr>ΜΑΡΤΙΟΣ</vt:lpstr>
      <vt:lpstr>ΑΠΡΙΛΙΟΣ</vt:lpstr>
      <vt:lpstr>ΜΑΙΟΣ</vt:lpstr>
      <vt:lpstr>ΙΟΥΝΙΟΣ</vt:lpstr>
      <vt:lpstr>ΙΟΥΛΙΟΣ</vt:lpstr>
      <vt:lpstr>ΑΥΓΟΥΣΤΟΣ</vt:lpstr>
      <vt:lpstr>ΣΕΠΤΕΜΒΡΙΟΣ</vt:lpstr>
      <vt:lpstr>ΟΚΤΩΒΡΙΟΣ</vt:lpstr>
      <vt:lpstr>ΝΟΕΜΒΡΙΟΣ</vt:lpstr>
      <vt:lpstr>ΔΕΚΕΜΒΡΙΟΣ</vt:lpstr>
      <vt:lpstr>2020</vt:lpstr>
      <vt:lpstr>Φύλλο1</vt:lpstr>
      <vt:lpstr>ΙΑΝΟΥΑΡΙΟΣ!Print_Area</vt:lpstr>
    </vt:vector>
  </TitlesOfParts>
  <Company>Δ10_Γ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ΥΠΑ</dc:creator>
  <cp:lastModifiedBy>avisviki</cp:lastModifiedBy>
  <cp:lastPrinted>2021-01-13T10:27:23Z</cp:lastPrinted>
  <dcterms:created xsi:type="dcterms:W3CDTF">2002-02-11T08:41:02Z</dcterms:created>
  <dcterms:modified xsi:type="dcterms:W3CDTF">2021-01-18T12:52:41Z</dcterms:modified>
</cp:coreProperties>
</file>